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3995" windowHeight="7425" firstSheet="2" activeTab="3"/>
  </bookViews>
  <sheets>
    <sheet name="Instrucciones" sheetId="1" r:id="rId1"/>
    <sheet name="Formato de Acciones" sheetId="2" r:id="rId2"/>
    <sheet name="Estimacion presupuesto" sheetId="3" r:id="rId3"/>
    <sheet name="Propuesta de Acciones " sheetId="4" r:id="rId4"/>
  </sheets>
  <definedNames/>
  <calcPr fullCalcOnLoad="1"/>
</workbook>
</file>

<file path=xl/sharedStrings.xml><?xml version="1.0" encoding="utf-8"?>
<sst xmlns="http://schemas.openxmlformats.org/spreadsheetml/2006/main" count="593" uniqueCount="168">
  <si>
    <r>
      <t xml:space="preserve">En relación a motores de combustión interna: 1. </t>
    </r>
    <r>
      <rPr>
        <sz val="10"/>
        <rFont val="Arial"/>
        <family val="2"/>
      </rPr>
      <t xml:space="preserve">Nuevos materiales para componentes críticos en contacto con hidrógeno. (Bujías); </t>
    </r>
    <r>
      <rPr>
        <b/>
        <sz val="10"/>
        <rFont val="Arial"/>
        <family val="2"/>
      </rPr>
      <t>2.</t>
    </r>
    <r>
      <rPr>
        <sz val="10"/>
        <rFont val="Arial"/>
        <family val="2"/>
      </rPr>
      <t xml:space="preserve"> Estudio del comportamiento de la combustión de hidrógeno para distintas relaciones aire/combustible y definición de los valores de temperatura y velocidad de frente de llama, fracción de masa quemada e inferencia en lo que a tendencia a la detonación se refiere.</t>
    </r>
    <r>
      <rPr>
        <b/>
        <sz val="10"/>
        <rFont val="Arial"/>
        <family val="2"/>
      </rPr>
      <t xml:space="preserve"> 3.</t>
    </r>
    <r>
      <rPr>
        <sz val="10"/>
        <rFont val="Arial"/>
        <family val="2"/>
      </rPr>
      <t xml:space="preserve"> Estudio del comportamiento de la combustión bajo ciclos Miller y Atkinson a diferentes porcentajes de mezcla aire/Hidrógeno.</t>
    </r>
    <r>
      <rPr>
        <b/>
        <sz val="10"/>
        <rFont val="Arial"/>
        <family val="2"/>
      </rPr>
      <t xml:space="preserve"> 4. </t>
    </r>
    <r>
      <rPr>
        <sz val="10"/>
        <rFont val="Arial"/>
        <family val="2"/>
      </rPr>
      <t>Nuevos materiales destinados a catalizadores de reducción de NOx para los gases de combustión.</t>
    </r>
    <r>
      <rPr>
        <b/>
        <sz val="10"/>
        <rFont val="Arial"/>
        <family val="2"/>
      </rPr>
      <t xml:space="preserve"> 5. </t>
    </r>
    <r>
      <rPr>
        <sz val="10"/>
        <rFont val="Arial"/>
        <family val="2"/>
      </rPr>
      <t>Estudio de alternativas para reducir la temperatura de la combustión al objeto de reducir la generación de NOx (inyección de agua, recirculación de gases de combustión, etc.);</t>
    </r>
    <r>
      <rPr>
        <b/>
        <sz val="10"/>
        <rFont val="Arial"/>
        <family val="2"/>
      </rPr>
      <t xml:space="preserve"> 6.</t>
    </r>
    <r>
      <rPr>
        <sz val="10"/>
        <rFont val="Arial"/>
        <family val="2"/>
      </rPr>
      <t xml:space="preserve"> Nuevos lubricantes para la combustión de hidrógeno.</t>
    </r>
  </si>
  <si>
    <t>¿?</t>
  </si>
  <si>
    <t>Creación de cursos para titulación a diferentes niveles, desde la instalación a la integración de sistemas e  investigación del hidrógeno y  pilas de combustible en aplicaciones estacionarias,  INCLUIDA EN ACCIÓN 41</t>
  </si>
  <si>
    <t>Creación de programas de doctorado y postdoctorado para creación de personal altamente cualificado en el sector así como para la impulsión del i+d en materia de hidrogeno y pilas de combustible asociado a cada área de aplicación.  INCLUIDA EN ACCIÓN 41</t>
  </si>
  <si>
    <t>Creación un red de formación específica asociada al sector (enseñanza básica, cursos para titulación a diferentes niveles, programas de doctorado y postdoctorado) debido al creciente interés social y al crecimiento en la necesidad de profesionales entendidos de la materia.</t>
  </si>
  <si>
    <t>Impartir desde la enseñanza básica los conceptos y ventajas de estas tecnologías en referencia al ahorro de la energía y sostenibilidad de los recursos disponibles . INCLUIDA EN ACCIÓN 41</t>
  </si>
  <si>
    <t>Desarrollo de Tecnología</t>
  </si>
  <si>
    <t>Desarrollo de Infraesructuras</t>
  </si>
  <si>
    <t>Transversales</t>
  </si>
  <si>
    <t>Medio-Largo Plazo (2020)</t>
  </si>
  <si>
    <t xml:space="preserve"> Por supuesto, todas las acciones deben estar encuadradas dentro de las recomendaciones definidas por la Plataforma Europea (SRA y SDD) para transición a la economía del hidrógeno y alcanzar la visión definida en dicha plataforma.</t>
  </si>
  <si>
    <t>1. Acciones que ayuden a potenciar la industria española.</t>
  </si>
  <si>
    <t>2. Acciones que implican una estrecha colaboración entre industrias y centros de investigación.</t>
  </si>
  <si>
    <t>3. Acciones que sirvan para potenciar y explotar las diferencias positivas entre España y el resto de la Unión Europea, respecto a las acciones definidas en la SRA y el SDD de la Plataforma Tecnológica Europea del Hidrógeno y de las Pilas de Combustible.</t>
  </si>
  <si>
    <t>4. Acciones que sirvan para disminuir las diferencias negativas en capacidades entre España y el resto de la Unión Europea, respecto a las acciones definidas en la SRA y el SDD de la Plataforma Tecnológica Europea del Hidrógeno y de las Pilas de Combustible.</t>
  </si>
  <si>
    <t>5. Acciones que ayuden a incrementar de forma sostenida las capacidades en Investigación, Desarrollo de Tecnología e Innovación en España.</t>
  </si>
  <si>
    <t xml:space="preserve">      - Acciones primarias: aquellas que por su importancia para el desarrollo y promoción de las tecnologías se deben abordar en primer lugar,</t>
  </si>
  <si>
    <t xml:space="preserve">      - Acciones secundarias: aquellas que se deben acometer en segundo lugar,</t>
  </si>
  <si>
    <t xml:space="preserve">      - Acciones terciarias: aquellas con menor prioridad a la hora de ponerlas en marcha.</t>
  </si>
  <si>
    <r>
      <t xml:space="preserve">Para ordenar las acciones se considerarán más prioritarias las que más cumplan con los siguientes </t>
    </r>
    <r>
      <rPr>
        <b/>
        <sz val="10"/>
        <rFont val="Arial"/>
        <family val="2"/>
      </rPr>
      <t xml:space="preserve">criterios </t>
    </r>
    <r>
      <rPr>
        <sz val="10"/>
        <rFont val="Arial"/>
        <family val="0"/>
      </rPr>
      <t>por orden de importancia:</t>
    </r>
  </si>
  <si>
    <t>CRITERIOS PARA ORDENAR LAS ACCIONES PROPUESTAS</t>
  </si>
  <si>
    <t xml:space="preserve">Plazo </t>
  </si>
  <si>
    <t>Tipo</t>
  </si>
  <si>
    <t>Prioridad</t>
  </si>
  <si>
    <t>Acción</t>
  </si>
  <si>
    <t>Investigación básica</t>
  </si>
  <si>
    <t>Primaria</t>
  </si>
  <si>
    <t>Secundaria</t>
  </si>
  <si>
    <t>Terciaria</t>
  </si>
  <si>
    <t>Corto Plazo (2010)</t>
  </si>
  <si>
    <t>Subgrupo de trabajo proponente</t>
  </si>
  <si>
    <t>Notas aclaratorias</t>
  </si>
  <si>
    <t>Según lo acordado en la reunión de coordinadores de los subgrupos de trabajo del GEP, celebrada el 8 de Septiembre de 2006, los subgrupos de trabajo deben preparar una tabla de propuesta de acciones según el formato que se presenta en la hoja de "Formato de Acciones".</t>
  </si>
  <si>
    <t>La tabla cuenta con 7 columnas y 24 filas. Las columnas corresponden a:</t>
  </si>
  <si>
    <t xml:space="preserve">     1.- Investigación básica.</t>
  </si>
  <si>
    <t xml:space="preserve">     2.- Desarrollo de tecnología y demostración.</t>
  </si>
  <si>
    <t xml:space="preserve">     3.- Desarrollo de Infraestructuras.</t>
  </si>
  <si>
    <t xml:space="preserve">     4.- Transversales (entendidas como aquellas acciones que competen a más de un subgrupo de trabajo y de otros grupos de trabajo de la PTE HPC).</t>
  </si>
  <si>
    <t>Para cada propuesta de Acción, se deberá argumentar brevemente la prioridad establecida, en la columna G de Notas Aclaratorias.</t>
  </si>
  <si>
    <r>
      <t>▪  Columna A:</t>
    </r>
    <r>
      <rPr>
        <sz val="10"/>
        <rFont val="Arial"/>
        <family val="0"/>
      </rPr>
      <t xml:space="preserve"> </t>
    </r>
    <r>
      <rPr>
        <b/>
        <sz val="10"/>
        <rFont val="Arial"/>
        <family val="2"/>
      </rPr>
      <t>ACCIÓN:</t>
    </r>
    <r>
      <rPr>
        <sz val="10"/>
        <rFont val="Arial"/>
        <family val="0"/>
      </rPr>
      <t xml:space="preserve"> en esta Columna se deberá escribir la  de ACCIÓN concreta que se quiere proponer.</t>
    </r>
  </si>
  <si>
    <r>
      <t>▪  Columna B: Subgrupo de Trabajo proponente:</t>
    </r>
    <r>
      <rPr>
        <sz val="10"/>
        <rFont val="Arial"/>
        <family val="0"/>
      </rPr>
      <t xml:space="preserve"> se deberá especificar, para cada acción propuesta, el subgrupo de trabajo del GEP autor de la propuesta.</t>
    </r>
  </si>
  <si>
    <r>
      <t xml:space="preserve">▪  Columna C: Tipo: </t>
    </r>
    <r>
      <rPr>
        <sz val="10"/>
        <rFont val="Arial"/>
        <family val="0"/>
      </rPr>
      <t>Las acciones propuestas deberán clasificarse según su naturaleza en uno de los siguientes grupos:</t>
    </r>
  </si>
  <si>
    <r>
      <t>▪  Columna D:</t>
    </r>
    <r>
      <rPr>
        <sz val="10"/>
        <rFont val="Arial"/>
        <family val="0"/>
      </rPr>
      <t xml:space="preserve"> </t>
    </r>
    <r>
      <rPr>
        <b/>
        <sz val="10"/>
        <rFont val="Arial"/>
        <family val="2"/>
      </rPr>
      <t xml:space="preserve">Plazo: </t>
    </r>
    <r>
      <rPr>
        <sz val="10"/>
        <rFont val="Arial"/>
        <family val="0"/>
      </rPr>
      <t>en cada acción propuesta se detallará si se trata de una acción a acometer a CORTO PLAZO (2010) o a MEDIO-LARGO PLAZO (2020)</t>
    </r>
  </si>
  <si>
    <r>
      <t>▪  Columna E:</t>
    </r>
    <r>
      <rPr>
        <sz val="10"/>
        <rFont val="Arial"/>
        <family val="0"/>
      </rPr>
      <t xml:space="preserve"> </t>
    </r>
    <r>
      <rPr>
        <b/>
        <sz val="10"/>
        <rFont val="Arial"/>
        <family val="2"/>
      </rPr>
      <t>Prioridad:</t>
    </r>
    <r>
      <rPr>
        <sz val="10"/>
        <rFont val="Arial"/>
        <family val="0"/>
      </rPr>
      <t xml:space="preserve"> Se deberá establecer la prioridad para acometer la acción propuesta, distinguiéndose entre:</t>
    </r>
  </si>
  <si>
    <t>Cada una de las filas contendrá una Acción Propuesta.</t>
  </si>
  <si>
    <t>Plataforma Tecnológica Española del Hidrógeno y de las Pilas de Combustible (PTE HPC)</t>
  </si>
  <si>
    <t>Fecha: 20 de septiembre de 2006</t>
  </si>
  <si>
    <t>Grupo de Estrategia y Planificación - PROPUESTA DE ACCIONES</t>
  </si>
  <si>
    <r>
      <t xml:space="preserve">▪  Columna G: Notas aclaratorias: </t>
    </r>
    <r>
      <rPr>
        <sz val="10"/>
        <rFont val="Arial"/>
        <family val="2"/>
      </rPr>
      <t xml:space="preserve"> en esta columna, además de la argumentación en relación a la prioridad establecida para acometer la Acción propuesta, se podrá añadir los comentarios que se crean adecuados respectos a la propuesta realizada.</t>
    </r>
  </si>
  <si>
    <t>ANTECEDENTES</t>
  </si>
  <si>
    <t>Aplicaciones al Transporte</t>
  </si>
  <si>
    <t>1.1.1.- Desarrollo de materiales para membranas de alta temperatura para pilas PEM, nuevos electrocatalizadores, desarrollo de materiales para placas bipolares, sellado, diseño, investigación en los mecanismos de degradación, desarrollo de métodos para la predicción del comportamiento, ensayos de vida útil</t>
  </si>
  <si>
    <t>1.1.2.- Integración de las pilas de combustible como sistema de propulsión y como Unidad Auxiliar de Potencia (APU) Es necesario trabajar en aumentar la limitada autonomía que hoy se tiene así como la durabilidad de las actuales pilas de combustible. Se precisa realizar una gestión adecuada de calor y agua (sistemas de refrigeración y enfriamiento).</t>
  </si>
  <si>
    <t>1.1.3.- Integración de la pila y demás componentes en el vehículo</t>
  </si>
  <si>
    <t>1.1.4.- Mejora del comportamiento de los MCI con hidrógeno (posible utilización de mezclas de hidrógeno con otros combustibles fósiles)</t>
  </si>
  <si>
    <t>1.1.5.- Mejora del comportamiento de las SOFC para su utilización como APUs</t>
  </si>
  <si>
    <t>1.2.1.- Mejora de la potencia específica por unidad de masa y de volumen, a través del uso de nuevos materiales para las pilas de combustible PEM</t>
  </si>
  <si>
    <t>1.2.2.- Investigación sobre catalizadores sin metales nobles de tal manera que los costes sean comparables a los de los sistemas convencionales</t>
  </si>
  <si>
    <t>1.2.3.- Desarrollo de procesadores de combustible para generación a bordo de hidrógeno</t>
  </si>
  <si>
    <t>2.1.1.- Desarrollar las líneas de I+D+i en productos y procesos sobre hidrógeno y pilas de combustible que va a ser demandadas por el sector del transporte en los próximos años .
Apoyar los desarrollos nacionales de los componentes y sistemas complementarios de las tecnologías del hidrógeno y las pilas de combustible, incluyendo la integración en diversos vehículos y aplicaciones. Estas líneas deberían incluir el almacenamiento a bordo</t>
  </si>
  <si>
    <t>2.1.2.- Desarrollo de metodología sobre control y normativa de seguridad en el vehículo que evalúen tanto fugas accidentales como intencionadas (venteos de la pila de combustible), en diferentes situaciones: aparcamientos cerrados, en caso de accidente por impacto, etc</t>
  </si>
  <si>
    <t>2.1.3.- Desarrollo de sistemas auxiliares específicos para el sector transporte tales como: gestión de potencia, Compresores, Acumuladores, Transmisiones, sistemas de control de Baterías, Sistemas de Humidificación, Sistemas de Refrigeración, Intercambiadores, Boost,  controladores de Aire, etc</t>
  </si>
  <si>
    <t>2.1.4.- Apoyar la incorporación de hidrógeno como combustible directo en motores de combustión interna de hidrógeno (ciclo Otto) y mezclas combustibles, así como los sistemas híbridos de tracción, como un buen complemento a las pilas de combustible en el corto y medio plazo</t>
  </si>
  <si>
    <t>2.1.5.- Desarrollo de ingenierías de vehículo especificas a estos usos. Existen diversas topologías de configuración tanto energética como de propulsión, implicando en ello diversos tipos de desarrollo, que se debería de tener en cuenta en este marco de acciones</t>
  </si>
  <si>
    <t>2.1.6.- Demostración, evaluación y optimización del comportamiento vehicular y de los sistemas de propulsión y de los APUs del vehículo teniendo en cuenta las prestaciones tales como: Potencia y par, consumo específico, velocidad, aceleración, deceleración (frenado). Ergonomía, seguridad, peso, tiempo de arranque, escasez de vibraciones, escasez de ruido, espacio interior</t>
  </si>
  <si>
    <t>2.2.1.- Desarrollo de nuevos materiales y componentes de pilas de combustible y sus métodos de fabricación</t>
  </si>
  <si>
    <t>2.2.2.- Desarrollo de nuevos sistemas de almacenamiento a bordo.</t>
  </si>
  <si>
    <t>2.2.3.- Desarrollo de normas de seguridad a nivel vehicular ante impacto de depósitos de hidrógeno para automoción basados en simulaciones numéricas y ensayos experimentales de impacto de vehículo completo</t>
  </si>
  <si>
    <t>3.1.1.- Incentivar y potenciar proyectos de inversión y al equipamiento científico tecnológico en las entidades dedicadas a la investigación y el desarrollo del hidrógeno y las pilas de combustible en España</t>
  </si>
  <si>
    <t>3.1.2.- Realización de proyectos demostrativos con vehículos de hidrógeno-pila, etc, unido al desarrollo de la infraestructura de suministro de hidrógeno necesaria</t>
  </si>
  <si>
    <t>3.1.3.- Estudio y desarrollo de mezclas H/metano y análisis del comportamiento de la red de gas natural existente y de los MCI</t>
  </si>
  <si>
    <t>3.1.4.- Apoyo institucional: Desarrollo de marcos coherentes en Políticas de Transporte-Energía y Medioambiente, establecimiento de presupuestos específicos para transporte con hidrógeno y pilas de combustible</t>
  </si>
  <si>
    <t>3.2.1.- Promover el desarrollo de una red de aprovisionamiento de hidrógeno en estaciones de servicio elegidas estratégicamente para que cubran el mercado de los vehículos con hidrógeno y pilas de combustible</t>
  </si>
  <si>
    <t>3.2.2. Desarrollo de dispositivos seguros que disminuyan el tiempo de repostaje del combustible.</t>
  </si>
  <si>
    <t>3.2.3.- Realización de proyectos de demostración de larga duración a fin de determinar la durabilidad del sistema o tiempo de vida del vehículo comparable con los sistemas convencionales de tracción</t>
  </si>
  <si>
    <t>Formación, difusión y concienciación</t>
  </si>
  <si>
    <t>Marco institucional y normativa</t>
  </si>
  <si>
    <t>Colaboraciones y consorcios</t>
  </si>
  <si>
    <t xml:space="preserve">Etapa I </t>
  </si>
  <si>
    <t>(Plan de I+D)</t>
  </si>
  <si>
    <t>Etapa II (Desarrollo precompetitivo)</t>
  </si>
  <si>
    <t>Etapa III (Mercado –comercial)</t>
  </si>
  <si>
    <t>2007-2010</t>
  </si>
  <si>
    <t>2010-2015</t>
  </si>
  <si>
    <t>2015-2020</t>
  </si>
  <si>
    <t>TOTAL</t>
  </si>
  <si>
    <t>Coste (M € ó %)</t>
  </si>
  <si>
    <t>Prod</t>
  </si>
  <si>
    <t>Norm</t>
  </si>
  <si>
    <t>PC</t>
  </si>
  <si>
    <t>Alm</t>
  </si>
  <si>
    <t>Comp</t>
  </si>
  <si>
    <t>Infra</t>
  </si>
  <si>
    <t>Demo</t>
  </si>
  <si>
    <t>comp</t>
  </si>
  <si>
    <t>demo</t>
  </si>
  <si>
    <t>norm</t>
  </si>
  <si>
    <t>COSTE TOTAL (M€)</t>
  </si>
  <si>
    <t>Parcial (M€)</t>
  </si>
  <si>
    <t xml:space="preserve">Desarrollo de sistemas de generación de hidrogeno autónomos así como de una infraestructura para suministrar hidrogeno en aplicaciones residenciales. </t>
  </si>
  <si>
    <t xml:space="preserve">Elevar los incentivos, ayudas e inversiones en proyectos de carácter demostrativo que permitan la creación de un tejido industrial asociado al sector, tanto en la utilización del hidrógeno como combustible no contaminante en motores, calderas u otros dispositivos térmicos como la generación eléctrica directa mediante pilas de combustible. </t>
  </si>
  <si>
    <t xml:space="preserve">Creación de un sistema de apoyo para la progresiva implantación del almacenamiento en hidrógeno y generación eléctrica local mediante pila de combustible en aplicaciones estacionarias, tanto sistemas aislados (repetidores de TV o telefonía, lugares remotos, edificios de vigilancia o apoyo al transporte, etc. como en lugares conectados a la red (viviendas, edificios de carácter público, oficinas, fábricas, etc. con inclusión de la pila de combustible dentro de los planes energéticos nacionales como medida de estabilización de la red y ahorro energético. </t>
  </si>
  <si>
    <t>Realización de edificios significativos orientados a la autosuficiencia energética, capaces de captura de energía, almacenamiento de hidrógeno y generación mediante pila de combustible como forma de demostración y difusión.</t>
  </si>
  <si>
    <t xml:space="preserve">Promover el apoyo institucional en el uso de la pila de combustible en políticas energéticas en materia de eficiencia energética en la edificación, incentivando decididamente el ahorro en el consumo de la energía. </t>
  </si>
  <si>
    <t>Desarrollo de Infraestructuras</t>
  </si>
  <si>
    <t>Realización de proyectos que permitan la demostración la generación, almacenamiento y generación en largo plazo para aplicaciones estacionarias</t>
  </si>
  <si>
    <t>Identificar las necesidades del sector para cubrir nichos de mercado</t>
  </si>
  <si>
    <t>Colaboración de empresas y centros de investigación para crear un marco de normalización del sector que garantice la cooperación</t>
  </si>
  <si>
    <t>Investigación</t>
  </si>
  <si>
    <t>Formación</t>
  </si>
  <si>
    <t>Medio Plazo (2020)</t>
  </si>
  <si>
    <t>Desarrollo de catalizadores basados en elementos de menor coste económico que los basados en metales nobles. Mejora de la potencia específica por unidad de masa y de volumen, a través del uso de nuevos materiales para las pilas de combustible PEM</t>
  </si>
  <si>
    <t>Mejora de la potencia por unidad de masa así como por unidad de espacio. Nueva generación de pilas compactas, seguras y de menor coste para un mercado más amplio</t>
  </si>
  <si>
    <t xml:space="preserve">1. Desarrollo de Pilas reversibles de elevada eficiencia (URFC`s) que permitan la reversibilidad en funcionamiento como generador eléctrico o electrolizador en un mismo dispositivo </t>
  </si>
  <si>
    <t>Automatización generalizada en la industria de fabricación de la pila de combustible, así como de sistemas autónomos generadores de hidrogeno</t>
  </si>
  <si>
    <t>Difusión y Concienciación</t>
  </si>
  <si>
    <t>Integración y racionalización de energía térmica y eléctrica en el sector residencial para la consecución de viviendas de consumo de energía cero</t>
  </si>
  <si>
    <t>Formacion</t>
  </si>
  <si>
    <t>Difundir, así como aumentar las ventajas fiscales en inversión en I+D+i por parte de las empresas en este sector</t>
  </si>
  <si>
    <t>Difusión&amp;Concienciación</t>
  </si>
  <si>
    <t>Potenciar programas de ayuda y subvenciones al uso del hidrógeno y las pilas de combustible para conseguir  la generalización de su uso</t>
  </si>
  <si>
    <t>Crear promociones de vivienda de promoción institucional ( VPO,….) dotadas de sistemas de energía complementarios o principales basados en el hidrógeno como principal fuente de demostración así como incluirlas en edificios de instituciones públicas</t>
  </si>
  <si>
    <t>Difundir la oferta actual de la tecnología del hidrógeno y de las pilas de combustible como principal medida de su inicialización el mercado</t>
  </si>
  <si>
    <t>Organización de campañas mediáticas y  distintos eventos (congresos, jornadas, talleres de trabajo, etc.) que permitan un mayor acercamiento de la sociedad con estas tecnologías</t>
  </si>
  <si>
    <t>Organización de campañas para la sensibilización social en la cultura del hidrógeno desde las escuelas</t>
  </si>
  <si>
    <t>Aumentar la relación entre centros de investigación y empresas para que los logros de I+D conseguidos se plasmen en el panorama industrial</t>
  </si>
  <si>
    <t>Consorcios</t>
  </si>
  <si>
    <t>Incrementar la cuantía de ayuda específica e incentivos fiscales al sector hasta que sea completamente competitivo</t>
  </si>
  <si>
    <t>Difundir los proyectos de investigación de I+D actuales a las distintas empresas con el objetivo de aumentar la tecnología actual a la industria</t>
  </si>
  <si>
    <t>Fomentar la creación de nuevas empresas dedicadas al sector. Apoyo institucional así como transferencia del conocimiento tecnológico por parte de los centros de investigación. Promoción de la creación de empresas de base tecnológica en este sector</t>
  </si>
  <si>
    <t>Fomentar la participación en programas internacionales</t>
  </si>
  <si>
    <t>Ayuda institucional a programas de difusión, así como de investigación o demostración asociados al hidrogeno y pilas de combustible</t>
  </si>
  <si>
    <t xml:space="preserve">Impulsar a las empresas y centros a participar de forma activa en los programas de normalización y demostración a nivel europeo e internacional </t>
  </si>
  <si>
    <t>Marco institucional&amp;Norm</t>
  </si>
  <si>
    <t>Colaboracioes y Consorcios</t>
  </si>
  <si>
    <t>Marco institucional y Normativa</t>
  </si>
  <si>
    <t>INV</t>
  </si>
  <si>
    <t>DES</t>
  </si>
  <si>
    <t xml:space="preserve"> normativa</t>
  </si>
  <si>
    <t xml:space="preserve">Dar facilidades y apoyo a los agentes financieros para la inversión en este tipo de tecnologías. Informar de las fuertes perspectivas de crecimiento del sector. </t>
  </si>
  <si>
    <t xml:space="preserve">Secundaria </t>
  </si>
  <si>
    <t>Desarrollo de nuevos materiales y componentes de pilas de combustible y sus métodos de fabricación</t>
  </si>
  <si>
    <t xml:space="preserve">Desarrollo de una infraestructura segura para el suministro del hidrogeno directamente en la aplicación residencial así como su gestión para la adquisición de dicho hidrogeno por la propia pila. </t>
  </si>
  <si>
    <t xml:space="preserve">Investigación en los distintos componentes que ensamblan la pila de combustible tanto para disminuir su actual precio como para aumentar su vida útil, con disminución del peso y el volumen en relación a la potencia, etc. Se han de desarrollar nuevos materiales para membranas de intercambio protónico de media y alta temperatura que faciliten la gestión hídrica en una sola fase, catalizadores de alta eficiencia y bajo coste, elementos de conducción de fluidos (bipolares mas ligeros y de mayor conductividad eléctrica y térmica y productos de sellado que garanticen la estanqueidad). </t>
  </si>
  <si>
    <t xml:space="preserve">Desarrollo de sistemas electrónicos de potencia que permitan una total integración de las pilas de combustible con los distintos sistemas de generación de hidrogeno mediante energías renovables. </t>
  </si>
  <si>
    <t xml:space="preserve">Desarrollo de todos los sistemas auxiliares necesarios para el funcionamiento del stack (compresor, gestión del agua, intercambiador de calor, humidificadores) así como su integración con éste, de forma que no sólo se tenga un stack con la potencia suficiente, sino que pueda funcionar correctamente. </t>
  </si>
  <si>
    <t xml:space="preserve">Aumento de la eficiencia de la pila principalmente en lo que se refiere a la vida útil de operación, reducir las pérdidas electroquímicas y óhmicas, sensibilidad a los contaminantes, temperatura de operación, gestión térmica y recuperación de la energía residual generada para su uso en cogeneración. </t>
  </si>
  <si>
    <t xml:space="preserve">Disminución del tamaño, sencillez, diseño y seguridad sobre todo en usos residenciales. Mejora en el arranque de las mismas cuando se utiliza como sistema energético auxiliar. </t>
  </si>
  <si>
    <t xml:space="preserve">Creación de sistemas modulares donde el incremento de potencia sea flexible a la evolución de la demanda local con variaciones menores en la infraestructura del sistema y mayor facilidad en el mantenimiento y fiabilidad. </t>
  </si>
  <si>
    <t xml:space="preserve">Investigación de la integración de las pilas en ciclos a fin de obtener ciclos de alta eficiencia. </t>
  </si>
  <si>
    <t>Desarrollo de una infraestructura que permita la transición de un sistema energético centralizado a uno basado en la generación distribuida.  GENERAL</t>
  </si>
  <si>
    <t>Desarrollo de stacks y sistemas de pila de combustible robustos, fiables y de bajo coste, con vida útil superior a 40000 h bajo condiciones de operación reales para cogeneración descentralizada.</t>
  </si>
  <si>
    <t>Desarrollar las líneas de I+D en productos y procesos sobre hidrógeno y pilas de combustible que va a ser demandadas para las aplicaciones estacionarias (Ejemplo: * Reducción de costes de materiales, utilizando menos cantidad o metales menos preciados o caros, y estableciendo estrategias de reciclaje. 
* Reducir los costes de la electrónica de potencia y los sensores. 
* Herramientas para diagnóstico in situ y control de operación. 
* Gestión térmica más eficiente incluyendo reformado y tratamiento de gases.
* Stack y componentes de balance de planta estandarizados, es decir, intercambiables.</t>
  </si>
  <si>
    <t xml:space="preserve">Apoyar los desarrollos nacionales de los componentes y sistemas complementarios de las tecnologías del hidrógeno y las pilas de combustible, sobretodo en lo que se refiere a las aplicaciones estacionarias como transición a una generación distribuida. </t>
  </si>
  <si>
    <t>Desarrollo de sistemas de aprovechamiento de la energía térmica residual que eleven el coeficiente de efectividad energético de la pila</t>
  </si>
  <si>
    <t xml:space="preserve">Creación de bancos de ensayo para la caracterización del comportamiento de la pila así como para los procesos de homologación que permitan la prevención de posibles accidentes en el uso de la pila y el hidrogeno en aplicaciones estacionarias (Reacciones en caso incendio, o sobre-demanda de energía, etc.). </t>
  </si>
  <si>
    <t>Motores de combustión interna y turbinas de gas: cambios significativos en el diseño de los quemadores para adaptarse a las características especiales de la combustión del hidrógeno, como la elevada velocidad de la llama y para reducir la generación de NOx</t>
  </si>
  <si>
    <t>En motores de combustión interna y turbinas de gas, los sistemas periféricos y de seguridad deben adaptarse a la operación con hidrógeno</t>
  </si>
  <si>
    <t>Desarrollo de motor de hidrógeno de ciclo adaptado (Otto, Miller, Atkinson) y de ciclo híbrido (Dual Fuel) con objetivo de eficiencia mecánica 43% al mismo nivel de emisiones de NOx que el motor de gas natural convencional</t>
  </si>
  <si>
    <t>Desarrollo de los sistemas de control y regulación electrónicos para adaptar los requerimientos de demanda a los puntos óptimos de funcionamiento del ciclo designado en la riqueza de mezcla disponible</t>
  </si>
  <si>
    <t>Desarrollo de la gama de potencias de motor suficiente para cubrir bajo filosofía de modularidad aquellas aplicaciones en las que excedentes energéticos sean almacenados - utilizando el hidrógeno como vector – para compensar demandas puntuales pico de la red. (Modularidad asociada normalmente a la modularidad de lo equipos de electrolísis del agua.</t>
  </si>
  <si>
    <t>Integración del  motor de combustión interna en instalaciones de energías renovables con generación de hidrógeno como vector de cola: Eólica + Electrolisis + Motor de combustión interna; Solar Fotovoltaica + Electrolisis + Motor de combustión interna; Gasificación Biomasa + Fischer Tropps + Separación + Motor de combustión interna.</t>
  </si>
  <si>
    <t>Investigación y desarrollo básico</t>
  </si>
  <si>
    <t>Desarrollo (transferencia de tecnología e industrialización)</t>
  </si>
  <si>
    <t>Infrastructura y Demostración</t>
  </si>
  <si>
    <t>Transversales (incluyendo normativa)</t>
  </si>
  <si>
    <t xml:space="preserve">Etapas II y III </t>
  </si>
  <si>
    <r>
      <t>Turbinas de Gas:</t>
    </r>
    <r>
      <rPr>
        <sz val="10"/>
        <rFont val="Arial"/>
        <family val="2"/>
      </rPr>
      <t xml:space="preserve"> investigación en sistemas de combustión con hidrogeno y la búsqueda de nuevos materiales que soporten las elevadas temperaturas y que sean más resistentes a la corrosión debida al alto contenido en vapor del gas quemado.</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</si>
</sst>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
  </numFmts>
  <fonts count="10">
    <font>
      <sz val="10"/>
      <name val="Arial"/>
      <family val="0"/>
    </font>
    <font>
      <b/>
      <sz val="12"/>
      <name val="Arial"/>
      <family val="2"/>
    </font>
    <font>
      <b/>
      <sz val="10"/>
      <name val="Arial"/>
      <family val="2"/>
    </font>
    <font>
      <sz val="8"/>
      <name val="Arial"/>
      <family val="0"/>
    </font>
    <font>
      <sz val="10"/>
      <color indexed="9"/>
      <name val="Arial"/>
      <family val="0"/>
    </font>
    <font>
      <sz val="10"/>
      <color indexed="55"/>
      <name val="Arial"/>
      <family val="0"/>
    </font>
    <font>
      <b/>
      <sz val="9"/>
      <name val="Arial"/>
      <family val="2"/>
    </font>
    <font>
      <u val="single"/>
      <sz val="10"/>
      <color indexed="12"/>
      <name val="Arial"/>
      <family val="0"/>
    </font>
    <font>
      <u val="single"/>
      <sz val="10"/>
      <color indexed="36"/>
      <name val="Arial"/>
      <family val="0"/>
    </font>
    <font>
      <sz val="10"/>
      <color indexed="12"/>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40"/>
        <bgColor indexed="64"/>
      </patternFill>
    </fill>
    <fill>
      <patternFill patternType="solid">
        <fgColor indexed="44"/>
        <bgColor indexed="64"/>
      </patternFill>
    </fill>
    <fill>
      <patternFill patternType="solid">
        <fgColor indexed="61"/>
        <bgColor indexed="64"/>
      </patternFill>
    </fill>
    <fill>
      <patternFill patternType="solid">
        <fgColor indexed="46"/>
        <bgColor indexed="64"/>
      </patternFill>
    </fill>
    <fill>
      <patternFill patternType="solid">
        <fgColor indexed="9"/>
        <bgColor indexed="64"/>
      </patternFill>
    </fill>
    <fill>
      <patternFill patternType="solid">
        <fgColor indexed="52"/>
        <bgColor indexed="64"/>
      </patternFill>
    </fill>
    <fill>
      <patternFill patternType="solid">
        <fgColor indexed="22"/>
        <bgColor indexed="64"/>
      </patternFill>
    </fill>
  </fills>
  <borders count="43">
    <border>
      <left/>
      <right/>
      <top/>
      <bottom/>
      <diagonal/>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thin"/>
      <right style="thin"/>
      <top style="medium"/>
      <bottom>
        <color indexed="63"/>
      </bottom>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thin"/>
      <top>
        <color indexed="63"/>
      </top>
      <bottom style="medium"/>
    </border>
    <border>
      <left style="thin"/>
      <right style="thin"/>
      <top style="medium"/>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color indexed="63"/>
      </top>
      <bottom style="medium"/>
    </border>
    <border>
      <left style="medium"/>
      <right style="medium"/>
      <top>
        <color indexed="63"/>
      </top>
      <bottom style="medium"/>
    </border>
    <border>
      <left style="thin"/>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8">
    <xf numFmtId="0" fontId="0" fillId="0" borderId="0" xfId="0"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0" fontId="0" fillId="2" borderId="5" xfId="0" applyFill="1" applyBorder="1" applyAlignment="1">
      <alignment horizontal="left" vertical="center"/>
    </xf>
    <xf numFmtId="0" fontId="0" fillId="0" borderId="0" xfId="0"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6" borderId="7" xfId="0" applyFill="1" applyBorder="1" applyAlignment="1">
      <alignment horizontal="left"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9" xfId="0" applyFill="1" applyBorder="1" applyAlignment="1">
      <alignment horizontal="left" vertical="center"/>
    </xf>
    <xf numFmtId="0" fontId="0" fillId="7" borderId="10" xfId="0" applyFill="1" applyBorder="1" applyAlignment="1">
      <alignment horizontal="left" vertical="center"/>
    </xf>
    <xf numFmtId="0" fontId="4" fillId="8" borderId="11" xfId="0" applyFont="1" applyFill="1" applyBorder="1" applyAlignment="1">
      <alignment horizontal="left" vertical="center"/>
    </xf>
    <xf numFmtId="0" fontId="4" fillId="8" borderId="7" xfId="0" applyFont="1" applyFill="1" applyBorder="1" applyAlignment="1">
      <alignment horizontal="left" vertical="center"/>
    </xf>
    <xf numFmtId="0" fontId="0" fillId="9" borderId="6"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0" fillId="9"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6"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2" fillId="0" borderId="13" xfId="0" applyFont="1" applyBorder="1" applyAlignment="1">
      <alignment horizontal="center"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wrapText="1"/>
    </xf>
    <xf numFmtId="0" fontId="0" fillId="3" borderId="0" xfId="0" applyFill="1" applyAlignment="1">
      <alignment horizontal="left" vertical="center" wrapText="1"/>
    </xf>
    <xf numFmtId="0" fontId="0" fillId="3" borderId="15" xfId="0" applyFill="1" applyBorder="1" applyAlignment="1">
      <alignment horizontal="left" vertical="center" wrapText="1"/>
    </xf>
    <xf numFmtId="0" fontId="0" fillId="3" borderId="16" xfId="0" applyFill="1" applyBorder="1" applyAlignment="1">
      <alignment horizontal="left" vertical="center" wrapText="1"/>
    </xf>
    <xf numFmtId="0" fontId="0" fillId="4" borderId="17" xfId="0" applyFill="1" applyBorder="1" applyAlignment="1">
      <alignment horizontal="left" vertical="center" wrapText="1"/>
    </xf>
    <xf numFmtId="0" fontId="0" fillId="4" borderId="15" xfId="0" applyFill="1" applyBorder="1" applyAlignment="1">
      <alignment horizontal="left" vertical="center" wrapText="1"/>
    </xf>
    <xf numFmtId="0" fontId="0" fillId="5" borderId="15" xfId="0" applyFill="1" applyBorder="1" applyAlignment="1">
      <alignment horizontal="left" vertical="center" wrapText="1"/>
    </xf>
    <xf numFmtId="0" fontId="0" fillId="5" borderId="16" xfId="0" applyFill="1" applyBorder="1" applyAlignment="1">
      <alignment horizontal="left" vertical="center" wrapText="1"/>
    </xf>
    <xf numFmtId="0" fontId="0" fillId="6" borderId="17" xfId="0" applyFill="1" applyBorder="1" applyAlignment="1">
      <alignment horizontal="left" vertical="center" wrapText="1"/>
    </xf>
    <xf numFmtId="0" fontId="0" fillId="6" borderId="15" xfId="0" applyFill="1" applyBorder="1" applyAlignment="1">
      <alignment horizontal="left" vertical="center" wrapText="1"/>
    </xf>
    <xf numFmtId="0" fontId="0" fillId="7" borderId="15" xfId="0" applyFill="1" applyBorder="1" applyAlignment="1">
      <alignment horizontal="left" vertical="center" wrapText="1"/>
    </xf>
    <xf numFmtId="0" fontId="0" fillId="7" borderId="18" xfId="0" applyFill="1" applyBorder="1" applyAlignment="1">
      <alignment horizontal="left" vertical="center" wrapText="1"/>
    </xf>
    <xf numFmtId="0" fontId="4" fillId="8" borderId="15" xfId="0" applyFont="1" applyFill="1" applyBorder="1" applyAlignment="1">
      <alignment horizontal="left" vertical="center" wrapText="1"/>
    </xf>
    <xf numFmtId="0" fontId="0" fillId="2" borderId="0" xfId="0" applyFill="1" applyAlignment="1">
      <alignment horizontal="left" vertical="center" wrapText="1"/>
    </xf>
    <xf numFmtId="0" fontId="0" fillId="4" borderId="19" xfId="0" applyFill="1" applyBorder="1" applyAlignment="1">
      <alignment horizontal="left" vertical="center" wrapText="1"/>
    </xf>
    <xf numFmtId="0" fontId="0" fillId="4" borderId="12" xfId="0" applyFill="1" applyBorder="1" applyAlignment="1">
      <alignment horizontal="left" vertical="center"/>
    </xf>
    <xf numFmtId="0" fontId="0" fillId="4" borderId="14" xfId="0" applyFill="1" applyBorder="1" applyAlignment="1">
      <alignment horizontal="left" vertical="center"/>
    </xf>
    <xf numFmtId="0" fontId="0" fillId="6" borderId="11" xfId="0" applyFill="1" applyBorder="1" applyAlignment="1">
      <alignment horizontal="left" vertical="center"/>
    </xf>
    <xf numFmtId="0" fontId="0" fillId="5" borderId="19" xfId="0" applyFill="1" applyBorder="1" applyAlignment="1">
      <alignment horizontal="left" vertical="center" wrapText="1"/>
    </xf>
    <xf numFmtId="0" fontId="0" fillId="5" borderId="11" xfId="0" applyFill="1" applyBorder="1" applyAlignment="1">
      <alignment horizontal="left" vertical="center"/>
    </xf>
    <xf numFmtId="0" fontId="0" fillId="5" borderId="12" xfId="0" applyFill="1" applyBorder="1" applyAlignment="1">
      <alignment horizontal="left" vertical="center"/>
    </xf>
    <xf numFmtId="0" fontId="0" fillId="4" borderId="18" xfId="0" applyFill="1" applyBorder="1" applyAlignment="1">
      <alignment horizontal="left" vertical="center" wrapText="1"/>
    </xf>
    <xf numFmtId="0" fontId="0" fillId="4" borderId="20" xfId="0" applyFill="1" applyBorder="1" applyAlignment="1">
      <alignment horizontal="left" vertical="center"/>
    </xf>
    <xf numFmtId="0" fontId="0" fillId="4" borderId="10" xfId="0" applyFill="1" applyBorder="1" applyAlignment="1">
      <alignment horizontal="left" vertical="center"/>
    </xf>
    <xf numFmtId="0" fontId="0" fillId="6" borderId="14" xfId="0" applyFill="1" applyBorder="1" applyAlignment="1">
      <alignment horizontal="left" vertical="center"/>
    </xf>
    <xf numFmtId="0" fontId="4" fillId="8" borderId="17" xfId="0" applyFont="1" applyFill="1" applyBorder="1" applyAlignment="1">
      <alignment horizontal="left" vertical="center" wrapText="1"/>
    </xf>
    <xf numFmtId="0" fontId="4" fillId="8" borderId="21" xfId="0" applyFont="1" applyFill="1" applyBorder="1" applyAlignment="1">
      <alignment horizontal="left" vertical="center"/>
    </xf>
    <xf numFmtId="0" fontId="4" fillId="8" borderId="5" xfId="0" applyFont="1" applyFill="1" applyBorder="1" applyAlignment="1">
      <alignment horizontal="left" vertical="center"/>
    </xf>
    <xf numFmtId="0" fontId="0" fillId="8" borderId="22" xfId="0" applyFill="1" applyBorder="1" applyAlignment="1">
      <alignment horizontal="left" vertical="center"/>
    </xf>
    <xf numFmtId="0" fontId="0" fillId="3" borderId="23" xfId="0" applyFill="1" applyBorder="1" applyAlignment="1">
      <alignment horizontal="center" vertical="center"/>
    </xf>
    <xf numFmtId="0" fontId="0" fillId="0" borderId="0" xfId="0"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3" borderId="6" xfId="0" applyFill="1" applyBorder="1" applyAlignment="1">
      <alignment horizontal="center" vertical="center"/>
    </xf>
    <xf numFmtId="0" fontId="0" fillId="4" borderId="14" xfId="0" applyFill="1" applyBorder="1" applyAlignment="1">
      <alignment horizontal="center" vertical="center"/>
    </xf>
    <xf numFmtId="0" fontId="0" fillId="4" borderId="21" xfId="0" applyFill="1" applyBorder="1" applyAlignment="1">
      <alignment horizontal="center" vertical="center"/>
    </xf>
    <xf numFmtId="0" fontId="0" fillId="4" borderId="6" xfId="0" applyFill="1" applyBorder="1" applyAlignment="1">
      <alignment horizontal="center" vertical="center"/>
    </xf>
    <xf numFmtId="0" fontId="0" fillId="4" borderId="11" xfId="0" applyFill="1" applyBorder="1" applyAlignment="1">
      <alignment horizontal="center" vertical="center"/>
    </xf>
    <xf numFmtId="0" fontId="0" fillId="4" borderId="20" xfId="0" applyFill="1" applyBorder="1" applyAlignment="1">
      <alignment horizontal="center"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0" fontId="0" fillId="5" borderId="23" xfId="0" applyFill="1" applyBorder="1" applyAlignment="1">
      <alignment horizontal="center" vertical="center"/>
    </xf>
    <xf numFmtId="0" fontId="0" fillId="6" borderId="21" xfId="0" applyFill="1" applyBorder="1" applyAlignment="1">
      <alignment horizontal="center" vertical="center"/>
    </xf>
    <xf numFmtId="0" fontId="0" fillId="6" borderId="6" xfId="0" applyFill="1" applyBorder="1" applyAlignment="1">
      <alignment horizontal="center" vertical="center"/>
    </xf>
    <xf numFmtId="0" fontId="0" fillId="7" borderId="6" xfId="0" applyFill="1" applyBorder="1" applyAlignment="1">
      <alignment horizontal="center" vertical="center"/>
    </xf>
    <xf numFmtId="0" fontId="0" fillId="7" borderId="9" xfId="0" applyFill="1" applyBorder="1" applyAlignment="1">
      <alignment horizontal="center" vertical="center"/>
    </xf>
    <xf numFmtId="0" fontId="4" fillId="8" borderId="21"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11" xfId="0" applyFont="1" applyFill="1" applyBorder="1" applyAlignment="1">
      <alignment horizontal="center" vertical="center"/>
    </xf>
    <xf numFmtId="0" fontId="0" fillId="9" borderId="6" xfId="0" applyFill="1" applyBorder="1" applyAlignment="1">
      <alignment horizontal="center" vertical="center"/>
    </xf>
    <xf numFmtId="0" fontId="0" fillId="9" borderId="9" xfId="0" applyFill="1" applyBorder="1" applyAlignment="1">
      <alignment horizontal="center" vertical="center"/>
    </xf>
    <xf numFmtId="0" fontId="2" fillId="10" borderId="24" xfId="0" applyFont="1" applyFill="1" applyBorder="1" applyAlignment="1">
      <alignment horizontal="center" wrapText="1"/>
    </xf>
    <xf numFmtId="0" fontId="2" fillId="0" borderId="25" xfId="0" applyFont="1" applyBorder="1" applyAlignment="1">
      <alignment vertical="top" wrapText="1"/>
    </xf>
    <xf numFmtId="0" fontId="0" fillId="9" borderId="23" xfId="0" applyFill="1" applyBorder="1" applyAlignment="1">
      <alignment horizontal="left" vertical="center"/>
    </xf>
    <xf numFmtId="0" fontId="0" fillId="9" borderId="8" xfId="0" applyFill="1" applyBorder="1" applyAlignment="1">
      <alignment horizontal="left" vertical="center"/>
    </xf>
    <xf numFmtId="0" fontId="4" fillId="9" borderId="17"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4" fillId="8" borderId="26" xfId="0" applyFont="1" applyFill="1" applyBorder="1" applyAlignment="1">
      <alignment horizontal="left" vertical="center"/>
    </xf>
    <xf numFmtId="0" fontId="4" fillId="8" borderId="23" xfId="0" applyFont="1" applyFill="1" applyBorder="1" applyAlignment="1">
      <alignment horizontal="center" vertical="center"/>
    </xf>
    <xf numFmtId="0" fontId="4" fillId="8" borderId="8" xfId="0" applyFont="1" applyFill="1" applyBorder="1" applyAlignment="1">
      <alignment horizontal="left" vertical="center"/>
    </xf>
    <xf numFmtId="0" fontId="0" fillId="9" borderId="21" xfId="0" applyFill="1" applyBorder="1" applyAlignment="1">
      <alignment horizontal="left" vertical="center"/>
    </xf>
    <xf numFmtId="0" fontId="0" fillId="9" borderId="21" xfId="0" applyFill="1" applyBorder="1" applyAlignment="1">
      <alignment horizontal="center" vertical="center"/>
    </xf>
    <xf numFmtId="0" fontId="0" fillId="9" borderId="5" xfId="0" applyFill="1" applyBorder="1" applyAlignment="1">
      <alignment horizontal="left" vertical="center"/>
    </xf>
    <xf numFmtId="0" fontId="4" fillId="9" borderId="18" xfId="0" applyFont="1" applyFill="1" applyBorder="1" applyAlignment="1">
      <alignment horizontal="left" vertical="center" wrapText="1"/>
    </xf>
    <xf numFmtId="0" fontId="0" fillId="10" borderId="13" xfId="0" applyFont="1" applyFill="1" applyBorder="1" applyAlignment="1">
      <alignment vertical="top" wrapText="1"/>
    </xf>
    <xf numFmtId="0" fontId="0" fillId="10" borderId="25" xfId="0" applyFont="1" applyFill="1" applyBorder="1" applyAlignment="1">
      <alignment vertical="top" wrapText="1"/>
    </xf>
    <xf numFmtId="0" fontId="4" fillId="9" borderId="6" xfId="0" applyFont="1" applyFill="1" applyBorder="1" applyAlignment="1">
      <alignment horizontal="center" vertical="center"/>
    </xf>
    <xf numFmtId="0" fontId="0" fillId="6" borderId="11" xfId="0" applyFill="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4" fillId="9" borderId="23"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3" borderId="6" xfId="0" applyFill="1" applyBorder="1" applyAlignment="1">
      <alignment vertical="center"/>
    </xf>
    <xf numFmtId="0" fontId="0" fillId="4" borderId="23" xfId="0" applyFill="1" applyBorder="1" applyAlignment="1">
      <alignment horizontal="center" vertical="center"/>
    </xf>
    <xf numFmtId="0" fontId="0" fillId="5" borderId="6" xfId="0" applyFill="1" applyBorder="1" applyAlignment="1">
      <alignment vertical="center"/>
    </xf>
    <xf numFmtId="0" fontId="0" fillId="7" borderId="23" xfId="0" applyFill="1" applyBorder="1" applyAlignment="1">
      <alignment vertical="center"/>
    </xf>
    <xf numFmtId="0" fontId="0" fillId="7" borderId="26" xfId="0" applyFill="1" applyBorder="1" applyAlignment="1">
      <alignment vertical="center"/>
    </xf>
    <xf numFmtId="0" fontId="0" fillId="7" borderId="20" xfId="0" applyFill="1" applyBorder="1" applyAlignment="1">
      <alignment vertical="center"/>
    </xf>
    <xf numFmtId="0" fontId="4" fillId="9" borderId="21"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ill="1" applyBorder="1" applyAlignment="1">
      <alignment horizontal="center"/>
    </xf>
    <xf numFmtId="4" fontId="0" fillId="2" borderId="6" xfId="0" applyNumberFormat="1" applyFill="1" applyBorder="1" applyAlignment="1">
      <alignment horizontal="left" vertical="center"/>
    </xf>
    <xf numFmtId="4" fontId="0" fillId="2" borderId="6" xfId="0" applyNumberFormat="1" applyFill="1" applyBorder="1" applyAlignment="1">
      <alignment horizontal="center" vertical="center"/>
    </xf>
    <xf numFmtId="4" fontId="0" fillId="4" borderId="6" xfId="0" applyNumberFormat="1" applyFill="1" applyBorder="1" applyAlignment="1">
      <alignment horizontal="left" vertical="center"/>
    </xf>
    <xf numFmtId="4" fontId="0" fillId="4" borderId="6" xfId="0" applyNumberFormat="1" applyFill="1" applyBorder="1" applyAlignment="1">
      <alignment horizontal="center" vertical="center"/>
    </xf>
    <xf numFmtId="4" fontId="0" fillId="6" borderId="6" xfId="0" applyNumberFormat="1" applyFill="1" applyBorder="1" applyAlignment="1">
      <alignment horizontal="left" vertical="center"/>
    </xf>
    <xf numFmtId="4" fontId="0" fillId="6" borderId="6" xfId="0" applyNumberFormat="1" applyFill="1" applyBorder="1" applyAlignment="1">
      <alignment horizontal="center" vertical="center"/>
    </xf>
    <xf numFmtId="4" fontId="4" fillId="8" borderId="6" xfId="0" applyNumberFormat="1" applyFont="1" applyFill="1" applyBorder="1" applyAlignment="1">
      <alignment horizontal="center" vertical="center"/>
    </xf>
    <xf numFmtId="0" fontId="0" fillId="6" borderId="6" xfId="0" applyFont="1" applyFill="1" applyBorder="1" applyAlignment="1">
      <alignment horizontal="justify"/>
    </xf>
    <xf numFmtId="0" fontId="2" fillId="0" borderId="6" xfId="0" applyFont="1" applyBorder="1" applyAlignment="1">
      <alignment horizontal="center" vertical="center" wrapText="1"/>
    </xf>
    <xf numFmtId="0" fontId="0" fillId="2" borderId="6" xfId="0" applyFont="1" applyFill="1" applyBorder="1" applyAlignment="1">
      <alignment horizontal="justify"/>
    </xf>
    <xf numFmtId="4" fontId="0" fillId="2" borderId="6" xfId="0" applyNumberFormat="1" applyFill="1" applyBorder="1" applyAlignment="1">
      <alignment horizontal="left" vertical="center" wrapText="1"/>
    </xf>
    <xf numFmtId="0" fontId="0" fillId="4" borderId="6" xfId="0" applyFont="1" applyFill="1" applyBorder="1" applyAlignment="1">
      <alignment horizontal="justify"/>
    </xf>
    <xf numFmtId="4" fontId="4" fillId="8" borderId="6" xfId="0" applyNumberFormat="1" applyFont="1" applyFill="1" applyBorder="1" applyAlignment="1">
      <alignment horizontal="left" vertical="center" wrapText="1"/>
    </xf>
    <xf numFmtId="0" fontId="0" fillId="0" borderId="6" xfId="0" applyBorder="1" applyAlignment="1">
      <alignment/>
    </xf>
    <xf numFmtId="4" fontId="4" fillId="8" borderId="6" xfId="0" applyNumberFormat="1" applyFont="1" applyFill="1" applyBorder="1" applyAlignment="1">
      <alignment horizontal="left" vertical="center"/>
    </xf>
    <xf numFmtId="0" fontId="2" fillId="11" borderId="6" xfId="0" applyFont="1" applyFill="1" applyBorder="1" applyAlignment="1">
      <alignment horizontal="center" vertical="center" wrapText="1"/>
    </xf>
    <xf numFmtId="0" fontId="6" fillId="0" borderId="6" xfId="0" applyFont="1" applyBorder="1" applyAlignment="1">
      <alignment horizontal="center" vertical="center"/>
    </xf>
    <xf numFmtId="9" fontId="0" fillId="0" borderId="24" xfId="0" applyNumberFormat="1" applyFont="1" applyBorder="1" applyAlignment="1">
      <alignment horizontal="center" wrapText="1"/>
    </xf>
    <xf numFmtId="9" fontId="2" fillId="0" borderId="24" xfId="0" applyNumberFormat="1" applyFont="1" applyBorder="1" applyAlignment="1">
      <alignment horizontal="center" wrapText="1"/>
    </xf>
    <xf numFmtId="0" fontId="0" fillId="0" borderId="0" xfId="0" applyAlignment="1">
      <alignment horizontal="center"/>
    </xf>
    <xf numFmtId="0" fontId="0" fillId="3" borderId="6" xfId="0" applyFont="1" applyFill="1" applyBorder="1" applyAlignment="1">
      <alignment horizontal="justify"/>
    </xf>
    <xf numFmtId="4" fontId="0" fillId="3" borderId="6" xfId="0" applyNumberFormat="1" applyFill="1" applyBorder="1" applyAlignment="1">
      <alignment horizontal="left" vertical="center"/>
    </xf>
    <xf numFmtId="4" fontId="0" fillId="3" borderId="6" xfId="0" applyNumberFormat="1" applyFill="1" applyBorder="1" applyAlignment="1">
      <alignment horizontal="center" vertical="center"/>
    </xf>
    <xf numFmtId="4" fontId="0" fillId="3" borderId="6" xfId="0" applyNumberFormat="1" applyFill="1" applyBorder="1" applyAlignment="1">
      <alignment horizontal="left" vertical="center" wrapText="1"/>
    </xf>
    <xf numFmtId="0" fontId="0" fillId="5" borderId="6" xfId="0" applyFont="1" applyFill="1" applyBorder="1" applyAlignment="1">
      <alignment wrapText="1"/>
    </xf>
    <xf numFmtId="4" fontId="0" fillId="5" borderId="6" xfId="0" applyNumberFormat="1" applyFill="1" applyBorder="1" applyAlignment="1">
      <alignment horizontal="left" vertical="center"/>
    </xf>
    <xf numFmtId="4" fontId="0" fillId="5" borderId="6" xfId="0" applyNumberFormat="1" applyFill="1" applyBorder="1" applyAlignment="1">
      <alignment horizontal="center" vertical="center"/>
    </xf>
    <xf numFmtId="0" fontId="0" fillId="7" borderId="6" xfId="0" applyFont="1" applyFill="1" applyBorder="1" applyAlignment="1">
      <alignment horizontal="justify"/>
    </xf>
    <xf numFmtId="4" fontId="0" fillId="7" borderId="6" xfId="0" applyNumberFormat="1" applyFill="1" applyBorder="1" applyAlignment="1">
      <alignment horizontal="left" vertical="center"/>
    </xf>
    <xf numFmtId="4" fontId="0" fillId="7" borderId="6" xfId="0" applyNumberFormat="1" applyFill="1" applyBorder="1" applyAlignment="1">
      <alignment horizontal="center" vertical="center"/>
    </xf>
    <xf numFmtId="4" fontId="0" fillId="0" borderId="0" xfId="0" applyNumberFormat="1" applyBorder="1" applyAlignment="1">
      <alignment horizontal="center" vertical="center"/>
    </xf>
    <xf numFmtId="0" fontId="0" fillId="9" borderId="6" xfId="0" applyFill="1" applyBorder="1" applyAlignment="1">
      <alignment/>
    </xf>
    <xf numFmtId="0" fontId="4" fillId="8" borderId="6" xfId="0" applyFont="1" applyFill="1" applyBorder="1" applyAlignment="1">
      <alignment horizontal="justify"/>
    </xf>
    <xf numFmtId="4" fontId="4" fillId="8" borderId="6" xfId="0" applyNumberFormat="1" applyFont="1" applyFill="1" applyBorder="1" applyAlignment="1">
      <alignment horizontal="left" vertical="center"/>
    </xf>
    <xf numFmtId="0" fontId="4" fillId="8" borderId="0" xfId="0" applyFont="1" applyFill="1" applyAlignment="1">
      <alignment/>
    </xf>
    <xf numFmtId="0" fontId="0" fillId="0" borderId="0" xfId="0" applyBorder="1" applyAlignment="1">
      <alignment/>
    </xf>
    <xf numFmtId="0" fontId="1" fillId="0" borderId="0" xfId="0" applyFont="1" applyAlignment="1">
      <alignment horizontal="center"/>
    </xf>
    <xf numFmtId="4" fontId="0" fillId="2" borderId="27" xfId="0" applyNumberFormat="1" applyFill="1" applyBorder="1" applyAlignment="1">
      <alignment horizontal="left" vertical="center"/>
    </xf>
    <xf numFmtId="0" fontId="6" fillId="0" borderId="23" xfId="0" applyFont="1" applyBorder="1" applyAlignment="1">
      <alignment horizontal="center" vertical="center"/>
    </xf>
    <xf numFmtId="4" fontId="0" fillId="4" borderId="27" xfId="0" applyNumberFormat="1" applyFill="1" applyBorder="1" applyAlignment="1">
      <alignment horizontal="left" vertical="center"/>
    </xf>
    <xf numFmtId="4" fontId="0" fillId="6" borderId="27" xfId="0" applyNumberFormat="1" applyFill="1" applyBorder="1" applyAlignment="1">
      <alignment horizontal="left" vertical="center"/>
    </xf>
    <xf numFmtId="4" fontId="4" fillId="8" borderId="6" xfId="0" applyNumberFormat="1" applyFont="1" applyFill="1" applyBorder="1" applyAlignment="1">
      <alignment horizontal="center" vertical="center" wrapText="1"/>
    </xf>
    <xf numFmtId="4" fontId="4" fillId="8" borderId="27" xfId="0" applyNumberFormat="1" applyFont="1" applyFill="1" applyBorder="1" applyAlignment="1">
      <alignment horizontal="left" vertical="center" wrapText="1"/>
    </xf>
    <xf numFmtId="4" fontId="4" fillId="8" borderId="27" xfId="0" applyNumberFormat="1" applyFont="1" applyFill="1" applyBorder="1" applyAlignment="1">
      <alignment horizontal="left" vertical="center"/>
    </xf>
    <xf numFmtId="0" fontId="0" fillId="0" borderId="6" xfId="0" applyBorder="1" applyAlignment="1">
      <alignment wrapText="1"/>
    </xf>
    <xf numFmtId="4" fontId="0" fillId="3" borderId="27" xfId="0" applyNumberFormat="1" applyFill="1" applyBorder="1" applyAlignment="1">
      <alignment horizontal="left" vertical="center"/>
    </xf>
    <xf numFmtId="4" fontId="0" fillId="7" borderId="27" xfId="0" applyNumberFormat="1" applyFill="1" applyBorder="1" applyAlignment="1">
      <alignment horizontal="left" vertical="center"/>
    </xf>
    <xf numFmtId="4" fontId="0" fillId="0" borderId="27" xfId="0" applyNumberFormat="1" applyBorder="1" applyAlignment="1">
      <alignment/>
    </xf>
    <xf numFmtId="0" fontId="0" fillId="0" borderId="27" xfId="0" applyBorder="1" applyAlignment="1">
      <alignment/>
    </xf>
    <xf numFmtId="4" fontId="0" fillId="0" borderId="2" xfId="0" applyNumberFormat="1" applyBorder="1" applyAlignment="1">
      <alignment horizontal="center" vertical="center"/>
    </xf>
    <xf numFmtId="4" fontId="0" fillId="0" borderId="25" xfId="0" applyNumberFormat="1" applyBorder="1" applyAlignment="1">
      <alignment horizontal="center" vertical="center"/>
    </xf>
    <xf numFmtId="0" fontId="0" fillId="9" borderId="6" xfId="0" applyFill="1" applyBorder="1" applyAlignment="1">
      <alignment horizontal="center"/>
    </xf>
    <xf numFmtId="0" fontId="2" fillId="12" borderId="28" xfId="0" applyFont="1" applyFill="1" applyBorder="1" applyAlignment="1">
      <alignment horizontal="left"/>
    </xf>
    <xf numFmtId="0" fontId="2" fillId="12" borderId="29" xfId="0" applyFont="1" applyFill="1" applyBorder="1" applyAlignment="1">
      <alignment horizontal="left"/>
    </xf>
    <xf numFmtId="0" fontId="2" fillId="12" borderId="30" xfId="0" applyFont="1" applyFill="1" applyBorder="1" applyAlignment="1">
      <alignment horizontal="left"/>
    </xf>
    <xf numFmtId="0" fontId="2" fillId="12" borderId="28" xfId="0" applyFont="1" applyFill="1" applyBorder="1" applyAlignment="1">
      <alignment horizontal="center"/>
    </xf>
    <xf numFmtId="0" fontId="2" fillId="12" borderId="29" xfId="0" applyFont="1" applyFill="1" applyBorder="1" applyAlignment="1">
      <alignment horizontal="center"/>
    </xf>
    <xf numFmtId="0" fontId="2" fillId="12" borderId="30" xfId="0" applyFont="1" applyFill="1" applyBorder="1" applyAlignment="1">
      <alignment horizontal="center"/>
    </xf>
    <xf numFmtId="0" fontId="0" fillId="0" borderId="0" xfId="0" applyAlignment="1">
      <alignment horizontal="left" wrapText="1"/>
    </xf>
    <xf numFmtId="0" fontId="1" fillId="0" borderId="0" xfId="0" applyFont="1" applyAlignment="1">
      <alignment horizontal="left"/>
    </xf>
    <xf numFmtId="0" fontId="2" fillId="0" borderId="0" xfId="0" applyFont="1" applyAlignment="1">
      <alignment horizontal="left" wrapText="1" indent="2"/>
    </xf>
    <xf numFmtId="0" fontId="0" fillId="3" borderId="23" xfId="0" applyFill="1" applyBorder="1" applyAlignment="1">
      <alignment horizontal="center" vertical="center"/>
    </xf>
    <xf numFmtId="0" fontId="0" fillId="3" borderId="26" xfId="0" applyFill="1" applyBorder="1" applyAlignment="1">
      <alignment horizontal="center" vertical="center"/>
    </xf>
    <xf numFmtId="0" fontId="0" fillId="3" borderId="20" xfId="0" applyFill="1" applyBorder="1" applyAlignment="1">
      <alignment horizontal="center" vertical="center"/>
    </xf>
    <xf numFmtId="0" fontId="2" fillId="0" borderId="0" xfId="0" applyFont="1" applyFill="1" applyBorder="1" applyAlignment="1">
      <alignment horizontal="center" vertical="center"/>
    </xf>
    <xf numFmtId="4" fontId="0" fillId="0" borderId="2" xfId="0" applyNumberFormat="1" applyBorder="1" applyAlignment="1">
      <alignment horizontal="center" vertical="center"/>
    </xf>
    <xf numFmtId="4" fontId="0" fillId="0" borderId="31" xfId="0" applyNumberFormat="1" applyBorder="1" applyAlignment="1">
      <alignment horizontal="center" vertical="center"/>
    </xf>
    <xf numFmtId="4" fontId="0" fillId="0" borderId="25" xfId="0" applyNumberFormat="1" applyBorder="1" applyAlignment="1">
      <alignment horizontal="center" vertical="center"/>
    </xf>
    <xf numFmtId="4" fontId="2" fillId="0" borderId="2" xfId="0" applyNumberFormat="1" applyFont="1" applyBorder="1" applyAlignment="1">
      <alignment horizontal="center" vertical="center"/>
    </xf>
    <xf numFmtId="4" fontId="2" fillId="0" borderId="31" xfId="0" applyNumberFormat="1" applyFont="1" applyBorder="1" applyAlignment="1">
      <alignment horizontal="center" vertical="center"/>
    </xf>
    <xf numFmtId="4" fontId="2" fillId="0" borderId="25"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32" xfId="0" applyNumberFormat="1"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xf>
    <xf numFmtId="0" fontId="0" fillId="2" borderId="6" xfId="0" applyFont="1" applyFill="1" applyBorder="1" applyAlignment="1">
      <alignment horizontal="justify" wrapText="1"/>
    </xf>
    <xf numFmtId="0" fontId="2" fillId="10" borderId="2" xfId="0" applyFont="1" applyFill="1" applyBorder="1" applyAlignment="1">
      <alignment horizontal="center" wrapText="1"/>
    </xf>
    <xf numFmtId="0" fontId="2" fillId="10" borderId="25" xfId="0" applyFont="1" applyFill="1" applyBorder="1" applyAlignment="1">
      <alignment horizontal="center" wrapText="1"/>
    </xf>
    <xf numFmtId="0" fontId="2" fillId="10" borderId="4" xfId="0" applyFont="1" applyFill="1" applyBorder="1" applyAlignment="1">
      <alignment horizontal="center" wrapText="1"/>
    </xf>
    <xf numFmtId="0" fontId="2" fillId="10" borderId="2" xfId="0" applyFont="1" applyFill="1" applyBorder="1" applyAlignment="1">
      <alignment horizontal="center" wrapText="1"/>
    </xf>
    <xf numFmtId="0" fontId="2" fillId="10" borderId="25" xfId="0" applyFont="1" applyFill="1" applyBorder="1" applyAlignment="1">
      <alignment horizontal="center" wrapText="1"/>
    </xf>
    <xf numFmtId="1" fontId="0" fillId="0" borderId="25" xfId="0" applyNumberFormat="1" applyFont="1" applyBorder="1" applyAlignment="1">
      <alignment horizontal="center" wrapText="1"/>
    </xf>
    <xf numFmtId="1" fontId="2" fillId="0" borderId="25" xfId="0" applyNumberFormat="1" applyFont="1" applyBorder="1" applyAlignment="1">
      <alignment horizontal="center" wrapText="1"/>
    </xf>
    <xf numFmtId="1" fontId="2" fillId="0" borderId="24" xfId="0" applyNumberFormat="1" applyFont="1" applyBorder="1" applyAlignment="1">
      <alignment horizontal="center" wrapText="1"/>
    </xf>
    <xf numFmtId="1" fontId="0" fillId="0" borderId="24" xfId="0" applyNumberFormat="1" applyFont="1" applyBorder="1" applyAlignment="1">
      <alignment horizontal="center" wrapText="1"/>
    </xf>
    <xf numFmtId="1" fontId="0" fillId="0" borderId="0" xfId="0" applyNumberFormat="1" applyFont="1" applyBorder="1" applyAlignment="1">
      <alignment horizontal="center" wrapText="1"/>
    </xf>
    <xf numFmtId="1" fontId="2" fillId="0" borderId="0" xfId="0" applyNumberFormat="1" applyFont="1" applyBorder="1" applyAlignment="1">
      <alignment horizontal="center" wrapText="1"/>
    </xf>
    <xf numFmtId="0" fontId="2" fillId="2" borderId="6" xfId="0" applyFont="1" applyFill="1" applyBorder="1" applyAlignment="1">
      <alignment horizontal="justify" wrapText="1"/>
    </xf>
    <xf numFmtId="4" fontId="0" fillId="0" borderId="33" xfId="0" applyNumberFormat="1" applyBorder="1" applyAlignment="1">
      <alignment horizontal="center" vertical="center"/>
    </xf>
    <xf numFmtId="4" fontId="0" fillId="0" borderId="34" xfId="0" applyNumberFormat="1" applyBorder="1" applyAlignment="1">
      <alignment horizontal="center" vertical="center"/>
    </xf>
    <xf numFmtId="2" fontId="2" fillId="0" borderId="22"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2" xfId="0" applyNumberFormat="1" applyFont="1" applyBorder="1" applyAlignment="1">
      <alignment horizontal="center" vertical="center"/>
    </xf>
    <xf numFmtId="4" fontId="0" fillId="0" borderId="35" xfId="0" applyNumberFormat="1" applyBorder="1" applyAlignment="1">
      <alignment horizontal="center" vertical="center"/>
    </xf>
    <xf numFmtId="4" fontId="0" fillId="0" borderId="36" xfId="0" applyNumberFormat="1"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4" fontId="0" fillId="0" borderId="0" xfId="0" applyNumberFormat="1" applyBorder="1" applyAlignment="1">
      <alignment horizontal="center" vertical="center" wrapText="1"/>
    </xf>
    <xf numFmtId="0" fontId="6" fillId="0" borderId="27" xfId="0" applyFont="1"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4" fontId="0" fillId="0" borderId="0" xfId="0" applyNumberFormat="1" applyBorder="1" applyAlignment="1">
      <alignment/>
    </xf>
    <xf numFmtId="0" fontId="0" fillId="0" borderId="0" xfId="0" applyBorder="1" applyAlignment="1">
      <alignment wrapText="1"/>
    </xf>
    <xf numFmtId="4" fontId="0" fillId="0" borderId="36" xfId="0" applyNumberFormat="1" applyBorder="1" applyAlignment="1">
      <alignment horizontal="center" vertical="center"/>
    </xf>
    <xf numFmtId="0" fontId="2" fillId="0" borderId="2"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0" fillId="0" borderId="23" xfId="0" applyBorder="1" applyAlignment="1">
      <alignment/>
    </xf>
    <xf numFmtId="0" fontId="0" fillId="0" borderId="38" xfId="0" applyBorder="1" applyAlignment="1">
      <alignment horizontal="center" vertical="center"/>
    </xf>
    <xf numFmtId="0" fontId="2" fillId="0" borderId="39" xfId="0" applyFont="1" applyBorder="1" applyAlignment="1">
      <alignment vertical="top" wrapText="1"/>
    </xf>
    <xf numFmtId="0" fontId="2" fillId="0" borderId="24" xfId="0" applyFont="1" applyBorder="1" applyAlignment="1">
      <alignment vertical="top" wrapText="1"/>
    </xf>
    <xf numFmtId="0" fontId="0" fillId="0" borderId="0" xfId="0" applyAlignment="1">
      <alignment/>
    </xf>
    <xf numFmtId="0" fontId="2" fillId="10" borderId="2" xfId="0" applyFont="1" applyFill="1" applyBorder="1" applyAlignment="1">
      <alignment horizontal="center" vertical="center" wrapText="1"/>
    </xf>
    <xf numFmtId="0" fontId="2" fillId="10" borderId="13" xfId="0" applyFont="1" applyFill="1" applyBorder="1" applyAlignment="1">
      <alignment horizontal="center" wrapText="1"/>
    </xf>
    <xf numFmtId="0" fontId="2" fillId="10" borderId="13" xfId="0" applyFont="1" applyFill="1" applyBorder="1" applyAlignment="1">
      <alignment wrapText="1"/>
    </xf>
    <xf numFmtId="4" fontId="4" fillId="8" borderId="11" xfId="0" applyNumberFormat="1" applyFont="1" applyFill="1" applyBorder="1" applyAlignment="1">
      <alignment horizontal="left" vertical="center" wrapText="1"/>
    </xf>
    <xf numFmtId="4" fontId="4" fillId="8" borderId="11" xfId="0" applyNumberFormat="1" applyFont="1" applyFill="1" applyBorder="1" applyAlignment="1">
      <alignment horizontal="center" vertical="center" wrapText="1"/>
    </xf>
    <xf numFmtId="4" fontId="4" fillId="8" borderId="40" xfId="0" applyNumberFormat="1" applyFont="1" applyFill="1" applyBorder="1" applyAlignment="1">
      <alignment horizontal="left" vertical="center" wrapText="1"/>
    </xf>
    <xf numFmtId="4" fontId="4" fillId="8" borderId="9" xfId="0" applyNumberFormat="1" applyFont="1" applyFill="1" applyBorder="1" applyAlignment="1">
      <alignment horizontal="left" vertical="center" wrapText="1"/>
    </xf>
    <xf numFmtId="4" fontId="4" fillId="8" borderId="9" xfId="0" applyNumberFormat="1" applyFont="1" applyFill="1" applyBorder="1" applyAlignment="1">
      <alignment horizontal="left" vertical="center"/>
    </xf>
    <xf numFmtId="4" fontId="4" fillId="8" borderId="9" xfId="0" applyNumberFormat="1" applyFont="1" applyFill="1" applyBorder="1" applyAlignment="1">
      <alignment horizontal="center" vertical="center"/>
    </xf>
    <xf numFmtId="4" fontId="4" fillId="8" borderId="10" xfId="0" applyNumberFormat="1" applyFont="1" applyFill="1" applyBorder="1" applyAlignment="1">
      <alignment horizontal="left" vertical="center"/>
    </xf>
    <xf numFmtId="4" fontId="4" fillId="8" borderId="11" xfId="0" applyNumberFormat="1" applyFont="1" applyFill="1" applyBorder="1" applyAlignment="1">
      <alignment horizontal="left" vertical="center"/>
    </xf>
    <xf numFmtId="4" fontId="4" fillId="8" borderId="11" xfId="0" applyNumberFormat="1" applyFont="1" applyFill="1" applyBorder="1" applyAlignment="1">
      <alignment horizontal="center" vertical="center"/>
    </xf>
    <xf numFmtId="4" fontId="4" fillId="8" borderId="40" xfId="0" applyNumberFormat="1" applyFont="1" applyFill="1" applyBorder="1" applyAlignment="1">
      <alignment horizontal="left" vertical="center"/>
    </xf>
    <xf numFmtId="0" fontId="0" fillId="7" borderId="9" xfId="0" applyFont="1" applyFill="1" applyBorder="1" applyAlignment="1">
      <alignment horizontal="justify"/>
    </xf>
    <xf numFmtId="4" fontId="0" fillId="7" borderId="9" xfId="0" applyNumberFormat="1" applyFill="1" applyBorder="1" applyAlignment="1">
      <alignment horizontal="left" vertical="center"/>
    </xf>
    <xf numFmtId="4" fontId="0" fillId="7" borderId="9" xfId="0" applyNumberFormat="1" applyFill="1" applyBorder="1" applyAlignment="1">
      <alignment horizontal="center" vertical="center"/>
    </xf>
    <xf numFmtId="4" fontId="0" fillId="7" borderId="10" xfId="0" applyNumberFormat="1" applyFill="1" applyBorder="1" applyAlignment="1">
      <alignment horizontal="left" vertical="center"/>
    </xf>
    <xf numFmtId="0" fontId="0" fillId="9" borderId="11" xfId="0" applyFill="1" applyBorder="1" applyAlignment="1">
      <alignment/>
    </xf>
    <xf numFmtId="0" fontId="0" fillId="9" borderId="11" xfId="0" applyFill="1" applyBorder="1" applyAlignment="1">
      <alignment horizontal="center"/>
    </xf>
    <xf numFmtId="4" fontId="0" fillId="0" borderId="40" xfId="0" applyNumberFormat="1" applyFont="1" applyBorder="1" applyAlignment="1">
      <alignment/>
    </xf>
    <xf numFmtId="0" fontId="0" fillId="0" borderId="26" xfId="0" applyBorder="1" applyAlignment="1">
      <alignment/>
    </xf>
    <xf numFmtId="0" fontId="0" fillId="9" borderId="20" xfId="0" applyFill="1" applyBorder="1" applyAlignment="1">
      <alignment/>
    </xf>
    <xf numFmtId="0" fontId="0" fillId="0" borderId="41" xfId="0" applyBorder="1" applyAlignment="1">
      <alignment/>
    </xf>
    <xf numFmtId="0" fontId="0" fillId="9" borderId="9" xfId="0" applyFill="1" applyBorder="1" applyAlignment="1">
      <alignment horizontal="center"/>
    </xf>
    <xf numFmtId="0" fontId="0" fillId="0" borderId="10" xfId="0" applyBorder="1" applyAlignment="1">
      <alignment/>
    </xf>
    <xf numFmtId="0" fontId="0" fillId="7" borderId="11" xfId="0" applyFont="1" applyFill="1" applyBorder="1" applyAlignment="1">
      <alignment horizontal="justify"/>
    </xf>
    <xf numFmtId="4" fontId="0" fillId="7" borderId="11" xfId="0" applyNumberFormat="1" applyFill="1" applyBorder="1" applyAlignment="1">
      <alignment horizontal="left" vertical="center"/>
    </xf>
    <xf numFmtId="4" fontId="0" fillId="7" borderId="11" xfId="0" applyNumberFormat="1" applyFill="1" applyBorder="1" applyAlignment="1">
      <alignment horizontal="center" vertical="center"/>
    </xf>
    <xf numFmtId="4" fontId="0" fillId="7" borderId="40" xfId="0" applyNumberFormat="1" applyFill="1" applyBorder="1" applyAlignment="1">
      <alignment horizontal="left" vertical="center"/>
    </xf>
    <xf numFmtId="0" fontId="0" fillId="6" borderId="9" xfId="0" applyFont="1" applyFill="1" applyBorder="1" applyAlignment="1">
      <alignment horizontal="justify"/>
    </xf>
    <xf numFmtId="4" fontId="4" fillId="6" borderId="9" xfId="0" applyNumberFormat="1" applyFont="1" applyFill="1" applyBorder="1" applyAlignment="1">
      <alignment horizontal="left" vertical="center"/>
    </xf>
    <xf numFmtId="4" fontId="0" fillId="6" borderId="9" xfId="0" applyNumberFormat="1" applyFont="1" applyFill="1" applyBorder="1" applyAlignment="1">
      <alignment horizontal="center" vertical="center"/>
    </xf>
    <xf numFmtId="4" fontId="0" fillId="6" borderId="9" xfId="0" applyNumberFormat="1" applyFill="1" applyBorder="1" applyAlignment="1">
      <alignment horizontal="center" vertical="center"/>
    </xf>
    <xf numFmtId="4" fontId="0" fillId="6" borderId="10" xfId="0" applyNumberFormat="1" applyFill="1" applyBorder="1" applyAlignment="1">
      <alignment horizontal="left" vertical="center"/>
    </xf>
    <xf numFmtId="0" fontId="0" fillId="6" borderId="11" xfId="0" applyFont="1" applyFill="1" applyBorder="1" applyAlignment="1">
      <alignment horizontal="justify"/>
    </xf>
    <xf numFmtId="4" fontId="0" fillId="6" borderId="11" xfId="0" applyNumberFormat="1" applyFill="1" applyBorder="1" applyAlignment="1">
      <alignment horizontal="left" vertical="center"/>
    </xf>
    <xf numFmtId="4" fontId="0" fillId="6" borderId="11" xfId="0" applyNumberFormat="1" applyFill="1" applyBorder="1" applyAlignment="1">
      <alignment horizontal="center" vertical="center"/>
    </xf>
    <xf numFmtId="4" fontId="0" fillId="6" borderId="40" xfId="0" applyNumberFormat="1" applyFill="1" applyBorder="1" applyAlignment="1">
      <alignment horizontal="left" vertical="center"/>
    </xf>
    <xf numFmtId="0" fontId="0" fillId="5" borderId="9" xfId="0" applyFont="1" applyFill="1" applyBorder="1" applyAlignment="1">
      <alignment horizontal="justify"/>
    </xf>
    <xf numFmtId="4" fontId="0" fillId="5" borderId="9" xfId="0" applyNumberFormat="1" applyFill="1" applyBorder="1" applyAlignment="1">
      <alignment horizontal="left" vertical="center"/>
    </xf>
    <xf numFmtId="4" fontId="0" fillId="5" borderId="9" xfId="0" applyNumberFormat="1" applyFill="1" applyBorder="1" applyAlignment="1">
      <alignment horizontal="center" vertical="center"/>
    </xf>
    <xf numFmtId="4" fontId="0" fillId="5" borderId="10" xfId="0" applyNumberFormat="1" applyFill="1" applyBorder="1" applyAlignment="1">
      <alignment horizontal="left" vertical="center"/>
    </xf>
    <xf numFmtId="4" fontId="0" fillId="5" borderId="11" xfId="0" applyNumberFormat="1" applyFill="1" applyBorder="1" applyAlignment="1">
      <alignment horizontal="left" vertical="center"/>
    </xf>
    <xf numFmtId="4" fontId="0" fillId="5" borderId="11" xfId="0" applyNumberFormat="1" applyFill="1" applyBorder="1" applyAlignment="1">
      <alignment horizontal="center" vertical="center"/>
    </xf>
    <xf numFmtId="0" fontId="9" fillId="4" borderId="42" xfId="0" applyFont="1" applyFill="1" applyBorder="1" applyAlignment="1">
      <alignment horizontal="justify"/>
    </xf>
    <xf numFmtId="4" fontId="0" fillId="4" borderId="9" xfId="0" applyNumberFormat="1" applyFill="1" applyBorder="1" applyAlignment="1">
      <alignment horizontal="left" vertical="center"/>
    </xf>
    <xf numFmtId="4" fontId="0" fillId="4" borderId="9" xfId="0" applyNumberFormat="1" applyFill="1" applyBorder="1" applyAlignment="1">
      <alignment horizontal="center" vertical="center"/>
    </xf>
    <xf numFmtId="4" fontId="0" fillId="4" borderId="10" xfId="0" applyNumberFormat="1" applyFill="1" applyBorder="1" applyAlignment="1">
      <alignment horizontal="left" vertical="center"/>
    </xf>
    <xf numFmtId="0" fontId="0" fillId="4" borderId="11" xfId="0" applyFont="1" applyFill="1" applyBorder="1" applyAlignment="1">
      <alignment horizontal="justify"/>
    </xf>
    <xf numFmtId="4" fontId="0" fillId="4" borderId="11" xfId="0" applyNumberFormat="1" applyFill="1" applyBorder="1" applyAlignment="1">
      <alignment horizontal="left" vertical="center"/>
    </xf>
    <xf numFmtId="4" fontId="0" fillId="4" borderId="11" xfId="0" applyNumberFormat="1" applyFill="1" applyBorder="1" applyAlignment="1">
      <alignment horizontal="center" vertical="center"/>
    </xf>
    <xf numFmtId="4" fontId="0" fillId="4" borderId="40" xfId="0" applyNumberFormat="1" applyFill="1" applyBorder="1" applyAlignment="1">
      <alignment horizontal="left" vertical="center"/>
    </xf>
    <xf numFmtId="0" fontId="0" fillId="4" borderId="9" xfId="0" applyFont="1" applyFill="1" applyBorder="1" applyAlignment="1">
      <alignment horizontal="justify"/>
    </xf>
    <xf numFmtId="0" fontId="0" fillId="4" borderId="11" xfId="0" applyFont="1" applyFill="1" applyBorder="1" applyAlignment="1">
      <alignment wrapText="1"/>
    </xf>
    <xf numFmtId="0" fontId="0" fillId="3" borderId="9" xfId="0" applyFont="1" applyFill="1" applyBorder="1" applyAlignment="1">
      <alignment horizontal="justify"/>
    </xf>
    <xf numFmtId="4" fontId="0" fillId="3" borderId="9" xfId="0" applyNumberFormat="1" applyFill="1" applyBorder="1" applyAlignment="1">
      <alignment horizontal="left" vertical="center"/>
    </xf>
    <xf numFmtId="4" fontId="0" fillId="3" borderId="9" xfId="0" applyNumberFormat="1" applyFill="1" applyBorder="1" applyAlignment="1">
      <alignment horizontal="center" vertical="center"/>
    </xf>
    <xf numFmtId="4" fontId="0" fillId="3" borderId="10" xfId="0" applyNumberFormat="1" applyFill="1" applyBorder="1" applyAlignment="1">
      <alignment horizontal="left" vertical="center"/>
    </xf>
    <xf numFmtId="0" fontId="0" fillId="2" borderId="11" xfId="0" applyFont="1" applyFill="1" applyBorder="1" applyAlignment="1">
      <alignment horizontal="justify"/>
    </xf>
    <xf numFmtId="4" fontId="0" fillId="2" borderId="11" xfId="0" applyNumberFormat="1" applyFill="1" applyBorder="1" applyAlignment="1">
      <alignment horizontal="left" vertical="center"/>
    </xf>
    <xf numFmtId="4" fontId="0" fillId="2" borderId="11" xfId="0" applyNumberFormat="1" applyFill="1" applyBorder="1" applyAlignment="1">
      <alignment horizontal="center" vertical="center"/>
    </xf>
    <xf numFmtId="4" fontId="0" fillId="2" borderId="40" xfId="0" applyNumberFormat="1" applyFill="1" applyBorder="1" applyAlignment="1">
      <alignment horizontal="left" vertical="center"/>
    </xf>
    <xf numFmtId="0" fontId="2" fillId="2" borderId="9" xfId="0" applyFont="1" applyFill="1" applyBorder="1" applyAlignment="1">
      <alignment horizontal="justify" vertical="justify" wrapText="1"/>
    </xf>
    <xf numFmtId="4" fontId="0" fillId="2" borderId="9" xfId="0" applyNumberFormat="1" applyFill="1" applyBorder="1" applyAlignment="1">
      <alignment horizontal="left" vertical="center"/>
    </xf>
    <xf numFmtId="4" fontId="0" fillId="2" borderId="9" xfId="0" applyNumberFormat="1" applyFill="1" applyBorder="1" applyAlignment="1">
      <alignment horizontal="center" vertical="center"/>
    </xf>
    <xf numFmtId="4" fontId="0" fillId="2" borderId="10" xfId="0" applyNumberFormat="1" applyFill="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66675</xdr:rowOff>
    </xdr:from>
    <xdr:to>
      <xdr:col>0</xdr:col>
      <xdr:colOff>704850</xdr:colOff>
      <xdr:row>4</xdr:row>
      <xdr:rowOff>104775</xdr:rowOff>
    </xdr:to>
    <xdr:pic>
      <xdr:nvPicPr>
        <xdr:cNvPr id="1" name="Picture 1"/>
        <xdr:cNvPicPr preferRelativeResize="1">
          <a:picLocks noChangeAspect="1"/>
        </xdr:cNvPicPr>
      </xdr:nvPicPr>
      <xdr:blipFill>
        <a:blip r:embed="rId1"/>
        <a:stretch>
          <a:fillRect/>
        </a:stretch>
      </xdr:blipFill>
      <xdr:spPr>
        <a:xfrm>
          <a:off x="219075" y="66675"/>
          <a:ext cx="485775" cy="7620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5</xdr:row>
      <xdr:rowOff>428625</xdr:rowOff>
    </xdr:from>
    <xdr:to>
      <xdr:col>4</xdr:col>
      <xdr:colOff>647700</xdr:colOff>
      <xdr:row>5</xdr:row>
      <xdr:rowOff>428625</xdr:rowOff>
    </xdr:to>
    <xdr:sp>
      <xdr:nvSpPr>
        <xdr:cNvPr id="1" name="Line 23"/>
        <xdr:cNvSpPr>
          <a:spLocks/>
        </xdr:cNvSpPr>
      </xdr:nvSpPr>
      <xdr:spPr>
        <a:xfrm>
          <a:off x="4029075" y="1752600"/>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5</xdr:row>
      <xdr:rowOff>390525</xdr:rowOff>
    </xdr:from>
    <xdr:to>
      <xdr:col>9</xdr:col>
      <xdr:colOff>752475</xdr:colOff>
      <xdr:row>5</xdr:row>
      <xdr:rowOff>390525</xdr:rowOff>
    </xdr:to>
    <xdr:sp>
      <xdr:nvSpPr>
        <xdr:cNvPr id="2" name="Line 24"/>
        <xdr:cNvSpPr>
          <a:spLocks/>
        </xdr:cNvSpPr>
      </xdr:nvSpPr>
      <xdr:spPr>
        <a:xfrm>
          <a:off x="9677400" y="1714500"/>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3"/>
  <sheetViews>
    <sheetView workbookViewId="0" topLeftCell="A21">
      <selection activeCell="B25" sqref="B25"/>
    </sheetView>
  </sheetViews>
  <sheetFormatPr defaultColWidth="11.421875" defaultRowHeight="12.75"/>
  <cols>
    <col min="1" max="1" width="12.28125" style="0" bestFit="1" customWidth="1"/>
  </cols>
  <sheetData>
    <row r="2" spans="3:12" ht="15.75">
      <c r="C2" s="187" t="s">
        <v>45</v>
      </c>
      <c r="D2" s="187"/>
      <c r="E2" s="187"/>
      <c r="F2" s="187"/>
      <c r="G2" s="187"/>
      <c r="H2" s="187"/>
      <c r="I2" s="187"/>
      <c r="J2" s="187"/>
      <c r="K2" s="187"/>
      <c r="L2" s="187"/>
    </row>
    <row r="3" spans="3:11" ht="15.75">
      <c r="C3" s="164" t="s">
        <v>47</v>
      </c>
      <c r="D3" s="164"/>
      <c r="E3" s="164"/>
      <c r="F3" s="164"/>
      <c r="G3" s="164"/>
      <c r="H3" s="164"/>
      <c r="I3" s="164"/>
      <c r="J3" s="164"/>
      <c r="K3" s="164"/>
    </row>
    <row r="4" spans="6:8" ht="12.75">
      <c r="F4" s="147" t="s">
        <v>46</v>
      </c>
      <c r="G4" s="147"/>
      <c r="H4" s="147"/>
    </row>
    <row r="6" ht="13.5" thickBot="1"/>
    <row r="7" spans="1:6" ht="13.5" thickBot="1">
      <c r="A7" s="183" t="s">
        <v>49</v>
      </c>
      <c r="B7" s="184"/>
      <c r="C7" s="184"/>
      <c r="D7" s="184"/>
      <c r="E7" s="184"/>
      <c r="F7" s="185"/>
    </row>
    <row r="9" spans="1:12" ht="27" customHeight="1">
      <c r="A9" s="186" t="s">
        <v>32</v>
      </c>
      <c r="B9" s="186"/>
      <c r="C9" s="186"/>
      <c r="D9" s="186"/>
      <c r="E9" s="186"/>
      <c r="F9" s="186"/>
      <c r="G9" s="186"/>
      <c r="H9" s="186"/>
      <c r="I9" s="186"/>
      <c r="J9" s="186"/>
      <c r="K9" s="186"/>
      <c r="L9" s="186"/>
    </row>
    <row r="11" ht="12.75">
      <c r="A11" t="s">
        <v>33</v>
      </c>
    </row>
    <row r="13" ht="12.75">
      <c r="A13" s="7" t="s">
        <v>39</v>
      </c>
    </row>
    <row r="14" ht="12.75">
      <c r="A14" s="7" t="s">
        <v>40</v>
      </c>
    </row>
    <row r="15" ht="12.75">
      <c r="A15" s="7" t="s">
        <v>41</v>
      </c>
    </row>
    <row r="16" spans="1:2" ht="12.75">
      <c r="A16" s="6"/>
      <c r="B16" t="s">
        <v>34</v>
      </c>
    </row>
    <row r="17" spans="1:2" ht="12.75">
      <c r="A17" s="6"/>
      <c r="B17" t="s">
        <v>35</v>
      </c>
    </row>
    <row r="18" spans="1:2" ht="12.75">
      <c r="A18" s="6"/>
      <c r="B18" t="s">
        <v>36</v>
      </c>
    </row>
    <row r="19" spans="1:2" ht="12.75">
      <c r="A19" s="6"/>
      <c r="B19" t="s">
        <v>37</v>
      </c>
    </row>
    <row r="20" ht="12.75">
      <c r="A20" s="6"/>
    </row>
    <row r="21" ht="12.75">
      <c r="A21" s="8" t="s">
        <v>42</v>
      </c>
    </row>
    <row r="22" ht="12.75">
      <c r="A22" s="8" t="s">
        <v>43</v>
      </c>
    </row>
    <row r="23" spans="1:2" ht="12.75">
      <c r="A23" s="6"/>
      <c r="B23" t="s">
        <v>16</v>
      </c>
    </row>
    <row r="24" spans="1:2" ht="12.75">
      <c r="A24" s="6"/>
      <c r="B24" t="s">
        <v>17</v>
      </c>
    </row>
    <row r="25" spans="1:2" ht="12.75">
      <c r="A25" s="6"/>
      <c r="B25" t="s">
        <v>18</v>
      </c>
    </row>
    <row r="26" ht="12.75">
      <c r="A26" s="6"/>
    </row>
    <row r="27" spans="1:2" ht="12.75">
      <c r="A27" s="6"/>
      <c r="B27" t="s">
        <v>38</v>
      </c>
    </row>
    <row r="28" ht="12.75">
      <c r="A28" s="6"/>
    </row>
    <row r="29" spans="1:12" ht="30" customHeight="1">
      <c r="A29" s="188" t="s">
        <v>48</v>
      </c>
      <c r="B29" s="188"/>
      <c r="C29" s="188"/>
      <c r="D29" s="188"/>
      <c r="E29" s="188"/>
      <c r="F29" s="188"/>
      <c r="G29" s="188"/>
      <c r="H29" s="188"/>
      <c r="I29" s="188"/>
      <c r="J29" s="188"/>
      <c r="K29" s="188"/>
      <c r="L29" s="188"/>
    </row>
    <row r="30" ht="12.75">
      <c r="A30" s="6"/>
    </row>
    <row r="31" ht="12.75">
      <c r="A31" s="6"/>
    </row>
    <row r="32" ht="12.75">
      <c r="A32" s="6" t="s">
        <v>44</v>
      </c>
    </row>
    <row r="33" ht="13.5" thickBot="1"/>
    <row r="34" spans="1:6" ht="13.5" thickBot="1">
      <c r="A34" s="180" t="s">
        <v>20</v>
      </c>
      <c r="B34" s="181"/>
      <c r="C34" s="181"/>
      <c r="D34" s="181"/>
      <c r="E34" s="181"/>
      <c r="F34" s="182"/>
    </row>
    <row r="36" ht="12.75">
      <c r="A36" t="s">
        <v>19</v>
      </c>
    </row>
    <row r="38" ht="12.75">
      <c r="A38" t="s">
        <v>11</v>
      </c>
    </row>
    <row r="39" ht="12.75">
      <c r="A39" t="s">
        <v>12</v>
      </c>
    </row>
    <row r="40" ht="12.75">
      <c r="A40" t="s">
        <v>13</v>
      </c>
    </row>
    <row r="41" ht="12.75">
      <c r="A41" t="s">
        <v>14</v>
      </c>
    </row>
    <row r="42" ht="12.75">
      <c r="A42" t="s">
        <v>15</v>
      </c>
    </row>
    <row r="43" ht="12.75">
      <c r="A43" t="s">
        <v>10</v>
      </c>
    </row>
  </sheetData>
  <mergeCells count="7">
    <mergeCell ref="A34:F34"/>
    <mergeCell ref="A7:F7"/>
    <mergeCell ref="A9:L9"/>
    <mergeCell ref="C2:L2"/>
    <mergeCell ref="C3:K3"/>
    <mergeCell ref="F4:H4"/>
    <mergeCell ref="A29:L29"/>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3:G41"/>
  <sheetViews>
    <sheetView zoomScale="90" zoomScaleNormal="90" workbookViewId="0" topLeftCell="A1">
      <selection activeCell="A13" sqref="A13"/>
    </sheetView>
  </sheetViews>
  <sheetFormatPr defaultColWidth="11.421875" defaultRowHeight="12.75"/>
  <cols>
    <col min="1" max="1" width="59.57421875" style="0" customWidth="1"/>
    <col min="2" max="2" width="22.7109375" style="0" hidden="1" customWidth="1"/>
    <col min="3" max="3" width="24.8515625" style="71" bestFit="1" customWidth="1"/>
    <col min="4" max="4" width="22.421875" style="71" bestFit="1" customWidth="1"/>
    <col min="5" max="5" width="10.28125" style="71" bestFit="1" customWidth="1"/>
    <col min="6" max="6" width="16.00390625" style="71" customWidth="1"/>
    <col min="7" max="7" width="31.00390625" style="0" customWidth="1"/>
  </cols>
  <sheetData>
    <row r="2" ht="13.5" thickBot="1"/>
    <row r="3" spans="1:7" s="5" customFormat="1" ht="26.25" thickBot="1">
      <c r="A3" s="39" t="s">
        <v>24</v>
      </c>
      <c r="B3" s="2" t="s">
        <v>30</v>
      </c>
      <c r="C3" s="1" t="s">
        <v>22</v>
      </c>
      <c r="D3" s="2" t="s">
        <v>21</v>
      </c>
      <c r="E3" s="3" t="s">
        <v>23</v>
      </c>
      <c r="F3" s="39" t="s">
        <v>86</v>
      </c>
      <c r="G3" s="4" t="s">
        <v>31</v>
      </c>
    </row>
    <row r="4" spans="1:7" s="10" customFormat="1" ht="78.75" customHeight="1">
      <c r="A4" s="38" t="s">
        <v>51</v>
      </c>
      <c r="B4" s="40" t="s">
        <v>50</v>
      </c>
      <c r="C4" s="72" t="s">
        <v>25</v>
      </c>
      <c r="D4" s="72" t="s">
        <v>29</v>
      </c>
      <c r="E4" s="72" t="s">
        <v>26</v>
      </c>
      <c r="F4" s="73"/>
      <c r="G4" s="9" t="s">
        <v>91</v>
      </c>
    </row>
    <row r="5" spans="1:7" s="10" customFormat="1" ht="76.5">
      <c r="A5" s="37" t="s">
        <v>52</v>
      </c>
      <c r="B5" s="11" t="s">
        <v>50</v>
      </c>
      <c r="C5" s="74" t="s">
        <v>25</v>
      </c>
      <c r="D5" s="74" t="s">
        <v>29</v>
      </c>
      <c r="E5" s="74" t="s">
        <v>26</v>
      </c>
      <c r="F5" s="75"/>
      <c r="G5" s="36" t="s">
        <v>89</v>
      </c>
    </row>
    <row r="6" spans="1:7" s="10" customFormat="1" ht="18" customHeight="1">
      <c r="A6" s="37" t="s">
        <v>53</v>
      </c>
      <c r="B6" s="11" t="s">
        <v>50</v>
      </c>
      <c r="C6" s="74" t="s">
        <v>25</v>
      </c>
      <c r="D6" s="74" t="s">
        <v>29</v>
      </c>
      <c r="E6" s="74" t="s">
        <v>26</v>
      </c>
      <c r="F6" s="75"/>
      <c r="G6" s="36" t="s">
        <v>89</v>
      </c>
    </row>
    <row r="7" spans="1:7" s="10" customFormat="1" ht="38.25" customHeight="1">
      <c r="A7" s="54" t="s">
        <v>54</v>
      </c>
      <c r="B7" s="35" t="s">
        <v>50</v>
      </c>
      <c r="C7" s="75" t="s">
        <v>25</v>
      </c>
      <c r="D7" s="75" t="s">
        <v>29</v>
      </c>
      <c r="E7" s="74" t="s">
        <v>26</v>
      </c>
      <c r="F7" s="75"/>
      <c r="G7" s="36" t="s">
        <v>91</v>
      </c>
    </row>
    <row r="8" spans="1:7" s="10" customFormat="1" ht="25.5">
      <c r="A8" s="37" t="s">
        <v>55</v>
      </c>
      <c r="B8" s="35" t="s">
        <v>50</v>
      </c>
      <c r="C8" s="74" t="s">
        <v>25</v>
      </c>
      <c r="D8" s="74" t="s">
        <v>29</v>
      </c>
      <c r="E8" s="74" t="s">
        <v>27</v>
      </c>
      <c r="F8" s="74"/>
      <c r="G8" s="12" t="s">
        <v>89</v>
      </c>
    </row>
    <row r="9" spans="1:7" s="10" customFormat="1" ht="12.75">
      <c r="A9" s="41"/>
      <c r="B9" s="11"/>
      <c r="C9" s="74" t="s">
        <v>25</v>
      </c>
      <c r="D9" s="74" t="s">
        <v>29</v>
      </c>
      <c r="E9" s="74" t="s">
        <v>28</v>
      </c>
      <c r="F9" s="74"/>
      <c r="G9" s="12"/>
    </row>
    <row r="10" spans="1:7" s="10" customFormat="1" ht="12.75">
      <c r="A10" s="42"/>
      <c r="B10" s="13"/>
      <c r="C10" s="76" t="s">
        <v>25</v>
      </c>
      <c r="D10" s="76" t="s">
        <v>9</v>
      </c>
      <c r="E10" s="76" t="s">
        <v>26</v>
      </c>
      <c r="F10" s="116"/>
      <c r="G10" s="14"/>
    </row>
    <row r="11" spans="1:7" s="10" customFormat="1" ht="38.25">
      <c r="A11" s="43" t="s">
        <v>56</v>
      </c>
      <c r="B11" s="13" t="s">
        <v>50</v>
      </c>
      <c r="C11" s="76" t="s">
        <v>25</v>
      </c>
      <c r="D11" s="76" t="s">
        <v>9</v>
      </c>
      <c r="E11" s="76" t="s">
        <v>27</v>
      </c>
      <c r="F11" s="189"/>
      <c r="G11" s="14" t="s">
        <v>91</v>
      </c>
    </row>
    <row r="12" spans="1:7" s="10" customFormat="1" ht="38.25">
      <c r="A12" s="44" t="s">
        <v>57</v>
      </c>
      <c r="B12" s="13" t="s">
        <v>50</v>
      </c>
      <c r="C12" s="76" t="s">
        <v>25</v>
      </c>
      <c r="D12" s="76" t="s">
        <v>9</v>
      </c>
      <c r="E12" s="76" t="s">
        <v>27</v>
      </c>
      <c r="F12" s="190"/>
      <c r="G12" s="14" t="s">
        <v>91</v>
      </c>
    </row>
    <row r="13" spans="1:7" s="10" customFormat="1" ht="26.25" thickBot="1">
      <c r="A13" s="44" t="s">
        <v>58</v>
      </c>
      <c r="B13" s="13" t="s">
        <v>50</v>
      </c>
      <c r="C13" s="76" t="s">
        <v>25</v>
      </c>
      <c r="D13" s="76" t="s">
        <v>9</v>
      </c>
      <c r="E13" s="70" t="s">
        <v>28</v>
      </c>
      <c r="F13" s="191"/>
      <c r="G13" s="15" t="s">
        <v>87</v>
      </c>
    </row>
    <row r="14" spans="1:7" s="10" customFormat="1" ht="102">
      <c r="A14" s="45" t="s">
        <v>59</v>
      </c>
      <c r="B14" s="57" t="s">
        <v>50</v>
      </c>
      <c r="C14" s="77" t="s">
        <v>6</v>
      </c>
      <c r="D14" s="77" t="s">
        <v>29</v>
      </c>
      <c r="E14" s="77" t="s">
        <v>26</v>
      </c>
      <c r="F14" s="78"/>
      <c r="G14" s="16" t="s">
        <v>93</v>
      </c>
    </row>
    <row r="15" spans="1:7" s="10" customFormat="1" ht="63.75">
      <c r="A15" s="55" t="s">
        <v>60</v>
      </c>
      <c r="B15" s="17" t="s">
        <v>50</v>
      </c>
      <c r="C15" s="79" t="s">
        <v>6</v>
      </c>
      <c r="D15" s="79" t="s">
        <v>29</v>
      </c>
      <c r="E15" s="79" t="s">
        <v>26</v>
      </c>
      <c r="F15" s="80"/>
      <c r="G15" s="56" t="s">
        <v>88</v>
      </c>
    </row>
    <row r="16" spans="1:7" s="10" customFormat="1" ht="76.5" customHeight="1">
      <c r="A16" s="55" t="s">
        <v>61</v>
      </c>
      <c r="B16" s="17" t="s">
        <v>50</v>
      </c>
      <c r="C16" s="79" t="s">
        <v>6</v>
      </c>
      <c r="D16" s="79" t="s">
        <v>29</v>
      </c>
      <c r="E16" s="79" t="s">
        <v>26</v>
      </c>
      <c r="F16" s="80"/>
      <c r="G16" s="56" t="s">
        <v>91</v>
      </c>
    </row>
    <row r="17" spans="1:7" s="10" customFormat="1" ht="63.75">
      <c r="A17" s="46" t="s">
        <v>62</v>
      </c>
      <c r="B17" s="17" t="s">
        <v>50</v>
      </c>
      <c r="C17" s="79" t="s">
        <v>6</v>
      </c>
      <c r="D17" s="79" t="s">
        <v>29</v>
      </c>
      <c r="E17" s="79" t="s">
        <v>27</v>
      </c>
      <c r="F17" s="79"/>
      <c r="G17" s="18" t="s">
        <v>94</v>
      </c>
    </row>
    <row r="18" spans="1:7" s="10" customFormat="1" ht="63.75" customHeight="1">
      <c r="A18" s="46" t="s">
        <v>63</v>
      </c>
      <c r="B18" s="17" t="s">
        <v>50</v>
      </c>
      <c r="C18" s="79" t="s">
        <v>6</v>
      </c>
      <c r="D18" s="79" t="s">
        <v>29</v>
      </c>
      <c r="E18" s="79" t="s">
        <v>27</v>
      </c>
      <c r="F18" s="79"/>
      <c r="G18" s="18" t="s">
        <v>91</v>
      </c>
    </row>
    <row r="19" spans="1:7" s="10" customFormat="1" ht="89.25" customHeight="1">
      <c r="A19" s="46" t="s">
        <v>64</v>
      </c>
      <c r="B19" s="17" t="s">
        <v>50</v>
      </c>
      <c r="C19" s="79" t="s">
        <v>6</v>
      </c>
      <c r="D19" s="79" t="s">
        <v>29</v>
      </c>
      <c r="E19" s="79" t="s">
        <v>27</v>
      </c>
      <c r="F19" s="79"/>
      <c r="G19" s="18" t="s">
        <v>93</v>
      </c>
    </row>
    <row r="20" spans="1:7" s="10" customFormat="1" ht="13.5" thickBot="1">
      <c r="A20" s="62"/>
      <c r="B20" s="63" t="s">
        <v>50</v>
      </c>
      <c r="C20" s="81" t="s">
        <v>6</v>
      </c>
      <c r="D20" s="81" t="s">
        <v>29</v>
      </c>
      <c r="E20" s="81" t="s">
        <v>28</v>
      </c>
      <c r="F20" s="117"/>
      <c r="G20" s="64"/>
    </row>
    <row r="21" spans="1:7" s="10" customFormat="1" ht="25.5">
      <c r="A21" s="59" t="s">
        <v>65</v>
      </c>
      <c r="B21" s="60" t="s">
        <v>50</v>
      </c>
      <c r="C21" s="82" t="s">
        <v>6</v>
      </c>
      <c r="D21" s="82" t="s">
        <v>9</v>
      </c>
      <c r="E21" s="82" t="s">
        <v>26</v>
      </c>
      <c r="F21" s="118"/>
      <c r="G21" s="61" t="s">
        <v>91</v>
      </c>
    </row>
    <row r="22" spans="1:7" s="10" customFormat="1" ht="23.25" customHeight="1">
      <c r="A22" s="47" t="s">
        <v>66</v>
      </c>
      <c r="B22" s="19" t="s">
        <v>50</v>
      </c>
      <c r="C22" s="83" t="s">
        <v>6</v>
      </c>
      <c r="D22" s="83" t="s">
        <v>9</v>
      </c>
      <c r="E22" s="83" t="s">
        <v>27</v>
      </c>
      <c r="F22" s="118"/>
      <c r="G22" s="20" t="s">
        <v>90</v>
      </c>
    </row>
    <row r="23" spans="1:7" s="10" customFormat="1" ht="51">
      <c r="A23" s="48" t="s">
        <v>67</v>
      </c>
      <c r="B23" s="19" t="s">
        <v>50</v>
      </c>
      <c r="C23" s="83" t="s">
        <v>6</v>
      </c>
      <c r="D23" s="83" t="s">
        <v>9</v>
      </c>
      <c r="E23" s="83" t="s">
        <v>27</v>
      </c>
      <c r="F23" s="118"/>
      <c r="G23" s="21" t="s">
        <v>88</v>
      </c>
    </row>
    <row r="24" spans="1:7" s="10" customFormat="1" ht="13.5" thickBot="1">
      <c r="A24" s="48"/>
      <c r="B24" s="19" t="s">
        <v>50</v>
      </c>
      <c r="C24" s="84" t="s">
        <v>6</v>
      </c>
      <c r="D24" s="84" t="s">
        <v>9</v>
      </c>
      <c r="E24" s="84" t="s">
        <v>28</v>
      </c>
      <c r="F24" s="118"/>
      <c r="G24" s="21"/>
    </row>
    <row r="25" spans="1:7" s="10" customFormat="1" ht="51.75" thickBot="1">
      <c r="A25" s="49" t="s">
        <v>68</v>
      </c>
      <c r="B25" s="65" t="s">
        <v>50</v>
      </c>
      <c r="C25" s="85" t="s">
        <v>7</v>
      </c>
      <c r="D25" s="85" t="s">
        <v>29</v>
      </c>
      <c r="E25" s="85" t="s">
        <v>26</v>
      </c>
      <c r="F25" s="110"/>
      <c r="G25" s="22" t="s">
        <v>93</v>
      </c>
    </row>
    <row r="26" spans="1:7" s="10" customFormat="1" ht="39" thickBot="1">
      <c r="A26" s="50" t="s">
        <v>69</v>
      </c>
      <c r="B26" s="23" t="s">
        <v>50</v>
      </c>
      <c r="C26" s="86" t="s">
        <v>7</v>
      </c>
      <c r="D26" s="86" t="s">
        <v>29</v>
      </c>
      <c r="E26" s="85" t="s">
        <v>26</v>
      </c>
      <c r="F26" s="110"/>
      <c r="G26" s="24" t="s">
        <v>93</v>
      </c>
    </row>
    <row r="27" spans="1:7" s="10" customFormat="1" ht="26.25" thickBot="1">
      <c r="A27" s="50" t="s">
        <v>70</v>
      </c>
      <c r="B27" s="23" t="s">
        <v>50</v>
      </c>
      <c r="C27" s="86" t="s">
        <v>7</v>
      </c>
      <c r="D27" s="86" t="s">
        <v>29</v>
      </c>
      <c r="E27" s="85" t="s">
        <v>26</v>
      </c>
      <c r="F27" s="110"/>
      <c r="G27" s="24" t="s">
        <v>93</v>
      </c>
    </row>
    <row r="28" spans="1:7" s="10" customFormat="1" ht="51">
      <c r="A28" s="50" t="s">
        <v>71</v>
      </c>
      <c r="B28" s="23" t="s">
        <v>50</v>
      </c>
      <c r="C28" s="86" t="s">
        <v>7</v>
      </c>
      <c r="D28" s="86" t="s">
        <v>29</v>
      </c>
      <c r="E28" s="85" t="s">
        <v>26</v>
      </c>
      <c r="F28" s="86"/>
      <c r="G28" s="24" t="s">
        <v>88</v>
      </c>
    </row>
    <row r="29" spans="1:7" s="10" customFormat="1" ht="12.75">
      <c r="A29" s="50"/>
      <c r="B29" s="23"/>
      <c r="C29" s="86"/>
      <c r="D29" s="86"/>
      <c r="E29" s="86" t="s">
        <v>27</v>
      </c>
      <c r="F29" s="86"/>
      <c r="G29" s="24"/>
    </row>
    <row r="30" spans="1:7" s="10" customFormat="1" ht="12.75">
      <c r="A30" s="50"/>
      <c r="B30" s="58" t="s">
        <v>50</v>
      </c>
      <c r="C30" s="86" t="s">
        <v>7</v>
      </c>
      <c r="D30" s="86" t="s">
        <v>29</v>
      </c>
      <c r="E30" s="86" t="s">
        <v>28</v>
      </c>
      <c r="F30" s="86"/>
      <c r="G30" s="24"/>
    </row>
    <row r="31" spans="1:7" s="10" customFormat="1" ht="51">
      <c r="A31" s="51" t="s">
        <v>72</v>
      </c>
      <c r="B31" s="25" t="s">
        <v>50</v>
      </c>
      <c r="C31" s="87" t="s">
        <v>7</v>
      </c>
      <c r="D31" s="87" t="s">
        <v>9</v>
      </c>
      <c r="E31" s="87" t="s">
        <v>26</v>
      </c>
      <c r="F31" s="119"/>
      <c r="G31" s="26" t="s">
        <v>92</v>
      </c>
    </row>
    <row r="32" spans="1:7" s="10" customFormat="1" ht="25.5">
      <c r="A32" s="51" t="s">
        <v>73</v>
      </c>
      <c r="B32" s="25" t="s">
        <v>50</v>
      </c>
      <c r="C32" s="87" t="s">
        <v>7</v>
      </c>
      <c r="D32" s="87" t="s">
        <v>9</v>
      </c>
      <c r="E32" s="87" t="s">
        <v>27</v>
      </c>
      <c r="F32" s="120"/>
      <c r="G32" s="26" t="s">
        <v>92</v>
      </c>
    </row>
    <row r="33" spans="1:7" s="10" customFormat="1" ht="39" thickBot="1">
      <c r="A33" s="52" t="s">
        <v>74</v>
      </c>
      <c r="B33" s="27" t="s">
        <v>50</v>
      </c>
      <c r="C33" s="88" t="s">
        <v>7</v>
      </c>
      <c r="D33" s="88" t="s">
        <v>9</v>
      </c>
      <c r="E33" s="88" t="s">
        <v>28</v>
      </c>
      <c r="F33" s="121"/>
      <c r="G33" s="28" t="s">
        <v>93</v>
      </c>
    </row>
    <row r="34" spans="1:7" s="10" customFormat="1" ht="12.75">
      <c r="A34" s="66" t="s">
        <v>75</v>
      </c>
      <c r="B34" s="67" t="s">
        <v>50</v>
      </c>
      <c r="C34" s="89" t="s">
        <v>8</v>
      </c>
      <c r="D34" s="89" t="s">
        <v>29</v>
      </c>
      <c r="E34" s="89" t="s">
        <v>26</v>
      </c>
      <c r="F34" s="89"/>
      <c r="G34" s="68" t="s">
        <v>95</v>
      </c>
    </row>
    <row r="35" spans="1:7" s="10" customFormat="1" ht="12.75">
      <c r="A35" s="53" t="s">
        <v>76</v>
      </c>
      <c r="B35" s="29" t="s">
        <v>50</v>
      </c>
      <c r="C35" s="90" t="s">
        <v>8</v>
      </c>
      <c r="D35" s="90" t="s">
        <v>29</v>
      </c>
      <c r="E35" s="91" t="s">
        <v>26</v>
      </c>
      <c r="F35" s="90"/>
      <c r="G35" s="30" t="s">
        <v>88</v>
      </c>
    </row>
    <row r="36" spans="1:7" s="10" customFormat="1" ht="12.75">
      <c r="A36" s="53" t="s">
        <v>77</v>
      </c>
      <c r="B36" s="29" t="s">
        <v>50</v>
      </c>
      <c r="C36" s="90" t="s">
        <v>8</v>
      </c>
      <c r="D36" s="90" t="s">
        <v>29</v>
      </c>
      <c r="E36" s="90" t="s">
        <v>27</v>
      </c>
      <c r="F36" s="90"/>
      <c r="G36" s="30" t="s">
        <v>95</v>
      </c>
    </row>
    <row r="37" spans="1:7" s="10" customFormat="1" ht="13.5" thickBot="1">
      <c r="A37" s="69"/>
      <c r="B37" s="100" t="s">
        <v>50</v>
      </c>
      <c r="C37" s="101" t="s">
        <v>8</v>
      </c>
      <c r="D37" s="101" t="s">
        <v>29</v>
      </c>
      <c r="E37" s="101" t="s">
        <v>28</v>
      </c>
      <c r="F37" s="101"/>
      <c r="G37" s="102"/>
    </row>
    <row r="38" spans="1:7" s="10" customFormat="1" ht="12.75">
      <c r="A38" s="98" t="s">
        <v>75</v>
      </c>
      <c r="B38" s="103" t="s">
        <v>50</v>
      </c>
      <c r="C38" s="104" t="s">
        <v>8</v>
      </c>
      <c r="D38" s="104" t="s">
        <v>9</v>
      </c>
      <c r="E38" s="104" t="s">
        <v>26</v>
      </c>
      <c r="F38" s="122"/>
      <c r="G38" s="105" t="s">
        <v>95</v>
      </c>
    </row>
    <row r="39" spans="1:7" s="10" customFormat="1" ht="12.75">
      <c r="A39" s="99" t="s">
        <v>76</v>
      </c>
      <c r="B39" s="31" t="s">
        <v>50</v>
      </c>
      <c r="C39" s="92" t="s">
        <v>8</v>
      </c>
      <c r="D39" s="92" t="s">
        <v>9</v>
      </c>
      <c r="E39" s="92" t="s">
        <v>26</v>
      </c>
      <c r="F39" s="109"/>
      <c r="G39" s="32" t="s">
        <v>96</v>
      </c>
    </row>
    <row r="40" spans="1:7" s="10" customFormat="1" ht="12.75">
      <c r="A40" s="99" t="s">
        <v>77</v>
      </c>
      <c r="B40" s="96"/>
      <c r="C40" s="92" t="s">
        <v>8</v>
      </c>
      <c r="D40" s="92" t="s">
        <v>9</v>
      </c>
      <c r="E40" s="92" t="s">
        <v>27</v>
      </c>
      <c r="F40" s="109"/>
      <c r="G40" s="97" t="s">
        <v>95</v>
      </c>
    </row>
    <row r="41" spans="1:7" s="10" customFormat="1" ht="13.5" thickBot="1">
      <c r="A41" s="106"/>
      <c r="B41" s="33" t="s">
        <v>50</v>
      </c>
      <c r="C41" s="93" t="s">
        <v>8</v>
      </c>
      <c r="D41" s="93" t="s">
        <v>9</v>
      </c>
      <c r="E41" s="93" t="s">
        <v>28</v>
      </c>
      <c r="F41" s="113"/>
      <c r="G41" s="34"/>
    </row>
  </sheetData>
  <mergeCells count="1">
    <mergeCell ref="F11:F13"/>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29"/>
  <sheetViews>
    <sheetView zoomScale="75" zoomScaleNormal="75" workbookViewId="0" topLeftCell="C1">
      <selection activeCell="A2" sqref="A2:N9"/>
    </sheetView>
  </sheetViews>
  <sheetFormatPr defaultColWidth="11.421875" defaultRowHeight="12.75"/>
  <cols>
    <col min="1" max="1" width="20.00390625" style="0" customWidth="1"/>
    <col min="2" max="2" width="14.28125" style="0" customWidth="1"/>
    <col min="3" max="3" width="10.7109375" style="0" customWidth="1"/>
    <col min="4" max="4" width="12.57421875" style="0" customWidth="1"/>
    <col min="6" max="6" width="19.57421875" style="0" customWidth="1"/>
    <col min="7" max="7" width="17.7109375" style="0" customWidth="1"/>
    <col min="8" max="8" width="19.7109375" style="0" customWidth="1"/>
    <col min="9" max="9" width="14.7109375" style="0" customWidth="1"/>
    <col min="10" max="10" width="17.140625" style="0" customWidth="1"/>
    <col min="11" max="11" width="18.8515625" style="0" customWidth="1"/>
    <col min="13" max="13" width="13.57421875" style="0" customWidth="1"/>
  </cols>
  <sheetData>
    <row r="1" ht="13.5" thickBot="1"/>
    <row r="2" spans="1:13" ht="37.5" customHeight="1" thickBot="1">
      <c r="A2" s="239"/>
      <c r="B2" s="207" t="s">
        <v>78</v>
      </c>
      <c r="C2" s="208" t="s">
        <v>80</v>
      </c>
      <c r="D2" s="208" t="s">
        <v>81</v>
      </c>
      <c r="G2" s="205" t="s">
        <v>78</v>
      </c>
      <c r="H2" s="208" t="s">
        <v>80</v>
      </c>
      <c r="I2" s="208" t="s">
        <v>81</v>
      </c>
      <c r="L2" s="242" t="s">
        <v>78</v>
      </c>
      <c r="M2" s="242" t="s">
        <v>166</v>
      </c>
    </row>
    <row r="3" spans="1:13" ht="13.5" thickBot="1">
      <c r="A3" s="239"/>
      <c r="B3" s="94" t="s">
        <v>79</v>
      </c>
      <c r="C3" s="209"/>
      <c r="D3" s="209"/>
      <c r="G3" s="206" t="s">
        <v>79</v>
      </c>
      <c r="H3" s="209"/>
      <c r="I3" s="209"/>
      <c r="L3" s="243"/>
      <c r="M3" s="244"/>
    </row>
    <row r="4" spans="1:13" ht="13.5" thickBot="1">
      <c r="A4" s="240"/>
      <c r="B4" s="94" t="s">
        <v>82</v>
      </c>
      <c r="C4" s="94" t="s">
        <v>83</v>
      </c>
      <c r="D4" s="94" t="s">
        <v>84</v>
      </c>
      <c r="G4" s="206" t="s">
        <v>82</v>
      </c>
      <c r="H4" s="94" t="s">
        <v>83</v>
      </c>
      <c r="I4" s="94" t="s">
        <v>84</v>
      </c>
      <c r="L4" s="206" t="s">
        <v>82</v>
      </c>
      <c r="M4" s="206" t="s">
        <v>83</v>
      </c>
    </row>
    <row r="5" spans="1:13" ht="26.25" thickBot="1">
      <c r="A5" s="108" t="s">
        <v>162</v>
      </c>
      <c r="B5" s="145">
        <v>0.25</v>
      </c>
      <c r="C5" s="145">
        <v>0.2</v>
      </c>
      <c r="D5" s="145">
        <v>0.15</v>
      </c>
      <c r="F5" s="107" t="s">
        <v>162</v>
      </c>
      <c r="G5" s="210">
        <f>80*0.25</f>
        <v>20</v>
      </c>
      <c r="H5" s="213">
        <f>H9*0.2</f>
        <v>80</v>
      </c>
      <c r="I5" s="213">
        <f>I9*0.15</f>
        <v>45</v>
      </c>
      <c r="K5" s="107" t="s">
        <v>162</v>
      </c>
      <c r="L5" s="210">
        <f>80*0.25</f>
        <v>20</v>
      </c>
      <c r="M5" s="210">
        <f>H5+I5</f>
        <v>125</v>
      </c>
    </row>
    <row r="6" spans="1:13" ht="51.75" thickBot="1">
      <c r="A6" s="108" t="s">
        <v>163</v>
      </c>
      <c r="B6" s="145">
        <v>0.25</v>
      </c>
      <c r="C6" s="145">
        <v>0.35</v>
      </c>
      <c r="D6" s="145">
        <v>0.4</v>
      </c>
      <c r="F6" s="108" t="s">
        <v>163</v>
      </c>
      <c r="G6" s="210">
        <f>80*0.25</f>
        <v>20</v>
      </c>
      <c r="H6" s="213">
        <f>H9*0.35</f>
        <v>140</v>
      </c>
      <c r="I6" s="213">
        <f>I9*0.4</f>
        <v>120</v>
      </c>
      <c r="K6" s="108" t="s">
        <v>163</v>
      </c>
      <c r="L6" s="210">
        <f>80*0.25</f>
        <v>20</v>
      </c>
      <c r="M6" s="210">
        <f>H6+I6</f>
        <v>260</v>
      </c>
    </row>
    <row r="7" spans="1:13" ht="26.25" thickBot="1">
      <c r="A7" s="108" t="s">
        <v>164</v>
      </c>
      <c r="B7" s="145">
        <v>0.3</v>
      </c>
      <c r="C7" s="145">
        <v>0.3</v>
      </c>
      <c r="D7" s="145">
        <v>0.3</v>
      </c>
      <c r="F7" s="108" t="s">
        <v>164</v>
      </c>
      <c r="G7" s="210">
        <f>80*0.3</f>
        <v>24</v>
      </c>
      <c r="H7" s="213">
        <f>H9*0.3</f>
        <v>120</v>
      </c>
      <c r="I7" s="213">
        <f>I9*0.3</f>
        <v>90</v>
      </c>
      <c r="K7" s="108" t="s">
        <v>164</v>
      </c>
      <c r="L7" s="210">
        <f>80*0.3</f>
        <v>24</v>
      </c>
      <c r="M7" s="210">
        <f>H7+I7</f>
        <v>210</v>
      </c>
    </row>
    <row r="8" spans="1:13" ht="39" thickBot="1">
      <c r="A8" s="108" t="s">
        <v>165</v>
      </c>
      <c r="B8" s="145">
        <v>0.2</v>
      </c>
      <c r="C8" s="145">
        <v>0.15</v>
      </c>
      <c r="D8" s="145">
        <v>0.15</v>
      </c>
      <c r="F8" s="108" t="s">
        <v>165</v>
      </c>
      <c r="G8" s="210">
        <f>80*0.2</f>
        <v>16</v>
      </c>
      <c r="H8" s="213">
        <f>H9*0.15</f>
        <v>60</v>
      </c>
      <c r="I8" s="213">
        <f>I9*0.15</f>
        <v>45</v>
      </c>
      <c r="K8" s="108" t="s">
        <v>165</v>
      </c>
      <c r="L8" s="210">
        <f>80*0.2</f>
        <v>16</v>
      </c>
      <c r="M8" s="210">
        <f>H8+I8</f>
        <v>105</v>
      </c>
    </row>
    <row r="9" spans="1:13" ht="13.5" thickBot="1">
      <c r="A9" s="95" t="s">
        <v>85</v>
      </c>
      <c r="B9" s="146">
        <v>1</v>
      </c>
      <c r="C9" s="146">
        <v>1</v>
      </c>
      <c r="D9" s="146">
        <v>1</v>
      </c>
      <c r="G9" s="211">
        <f>SUM(G5:G8)</f>
        <v>80</v>
      </c>
      <c r="H9" s="212">
        <v>400</v>
      </c>
      <c r="I9" s="212">
        <v>300</v>
      </c>
      <c r="L9" s="211">
        <f>SUM(L5:L8)</f>
        <v>80</v>
      </c>
      <c r="M9" s="211">
        <f>SUM(M5:M8)</f>
        <v>700</v>
      </c>
    </row>
    <row r="10" spans="11:13" ht="12.75">
      <c r="K10" s="163"/>
      <c r="L10" s="163"/>
      <c r="M10" s="163"/>
    </row>
    <row r="15" spans="1:12" ht="12.75">
      <c r="A15" s="241"/>
      <c r="B15" s="241"/>
      <c r="C15" s="241"/>
      <c r="D15" s="241"/>
      <c r="E15" s="241"/>
      <c r="F15" s="241"/>
      <c r="G15" s="241"/>
      <c r="H15" s="241"/>
      <c r="I15" s="241"/>
      <c r="J15" s="241"/>
      <c r="K15" s="241"/>
      <c r="L15" s="241"/>
    </row>
    <row r="16" spans="1:12" ht="13.5" customHeight="1">
      <c r="A16" s="241"/>
      <c r="B16" s="241"/>
      <c r="C16" s="241"/>
      <c r="D16" s="241"/>
      <c r="E16" s="241"/>
      <c r="F16" s="241"/>
      <c r="G16" s="241"/>
      <c r="H16" s="241"/>
      <c r="I16" s="241"/>
      <c r="J16" s="241"/>
      <c r="K16" s="241"/>
      <c r="L16" s="241"/>
    </row>
    <row r="17" spans="1:12" ht="12.75">
      <c r="A17" s="241"/>
      <c r="B17" s="241"/>
      <c r="C17" s="241"/>
      <c r="D17" s="241"/>
      <c r="E17" s="241"/>
      <c r="F17" s="241"/>
      <c r="G17" s="241"/>
      <c r="H17" s="241"/>
      <c r="I17" s="241"/>
      <c r="J17" s="241"/>
      <c r="K17" s="241"/>
      <c r="L17" s="241"/>
    </row>
    <row r="18" spans="1:12" ht="12.75" customHeight="1">
      <c r="A18" s="241"/>
      <c r="B18" s="241"/>
      <c r="C18" s="241"/>
      <c r="D18" s="241"/>
      <c r="E18" s="241"/>
      <c r="F18" s="241"/>
      <c r="G18" s="241"/>
      <c r="H18" s="241"/>
      <c r="I18" s="241"/>
      <c r="J18" s="241"/>
      <c r="K18" s="241"/>
      <c r="L18" s="241"/>
    </row>
    <row r="19" spans="1:12" ht="12.75">
      <c r="A19" s="241"/>
      <c r="B19" s="241"/>
      <c r="C19" s="241"/>
      <c r="D19" s="241"/>
      <c r="E19" s="241"/>
      <c r="F19" s="241"/>
      <c r="G19" s="241"/>
      <c r="H19" s="241"/>
      <c r="I19" s="241"/>
      <c r="J19" s="241"/>
      <c r="K19" s="241"/>
      <c r="L19" s="241"/>
    </row>
    <row r="20" spans="1:12" ht="12.75">
      <c r="A20" s="241"/>
      <c r="B20" s="241"/>
      <c r="C20" s="241"/>
      <c r="D20" s="241"/>
      <c r="E20" s="241"/>
      <c r="F20" s="241"/>
      <c r="G20" s="241"/>
      <c r="H20" s="241"/>
      <c r="I20" s="241"/>
      <c r="J20" s="241"/>
      <c r="K20" s="241"/>
      <c r="L20" s="241"/>
    </row>
    <row r="21" spans="1:12" ht="12.75">
      <c r="A21" s="241"/>
      <c r="B21" s="241"/>
      <c r="C21" s="241"/>
      <c r="D21" s="241"/>
      <c r="E21" s="241"/>
      <c r="F21" s="241"/>
      <c r="G21" s="241"/>
      <c r="H21" s="241"/>
      <c r="I21" s="241"/>
      <c r="J21" s="241"/>
      <c r="K21" s="241"/>
      <c r="L21" s="241"/>
    </row>
    <row r="22" spans="9:12" ht="12.75">
      <c r="I22" s="214"/>
      <c r="J22" s="127"/>
      <c r="K22" s="114"/>
      <c r="L22" s="114"/>
    </row>
    <row r="23" spans="9:12" ht="12.75">
      <c r="I23" s="214"/>
      <c r="J23" s="127"/>
      <c r="K23" s="114"/>
      <c r="L23" s="114"/>
    </row>
    <row r="24" spans="9:12" ht="12.75">
      <c r="I24" s="215"/>
      <c r="J24" s="124"/>
      <c r="K24" s="126"/>
      <c r="L24" s="126"/>
    </row>
    <row r="25" spans="9:12" ht="12.75">
      <c r="I25" s="163"/>
      <c r="J25" s="124"/>
      <c r="K25" s="192"/>
      <c r="L25" s="192"/>
    </row>
    <row r="26" spans="7:12" ht="12.75">
      <c r="G26" s="115"/>
      <c r="I26" s="112"/>
      <c r="J26" s="125"/>
      <c r="K26" s="127"/>
      <c r="L26" s="127"/>
    </row>
    <row r="27" spans="7:12" ht="12.75">
      <c r="G27" s="115"/>
      <c r="J27" s="115"/>
      <c r="K27" s="115"/>
      <c r="L27" s="115"/>
    </row>
    <row r="28" ht="12.75">
      <c r="G28" s="115"/>
    </row>
    <row r="29" spans="7:10" ht="12.75">
      <c r="G29" s="115"/>
      <c r="H29" s="112"/>
      <c r="I29" s="112"/>
      <c r="J29" s="123"/>
    </row>
  </sheetData>
  <mergeCells count="6">
    <mergeCell ref="H2:H3"/>
    <mergeCell ref="I2:I3"/>
    <mergeCell ref="A2:A4"/>
    <mergeCell ref="C2:C3"/>
    <mergeCell ref="D2:D3"/>
    <mergeCell ref="K25:L25"/>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AK107"/>
  <sheetViews>
    <sheetView tabSelected="1" zoomScale="75" zoomScaleNormal="75" workbookViewId="0" topLeftCell="A1">
      <selection activeCell="F57" sqref="F57:F58"/>
    </sheetView>
  </sheetViews>
  <sheetFormatPr defaultColWidth="11.421875" defaultRowHeight="12.75"/>
  <cols>
    <col min="1" max="1" width="59.57421875" style="141" customWidth="1"/>
    <col min="2" max="2" width="0" style="141" hidden="1" customWidth="1"/>
    <col min="3" max="3" width="24.8515625" style="141" bestFit="1" customWidth="1"/>
    <col min="4" max="4" width="22.421875" style="141" bestFit="1" customWidth="1"/>
    <col min="5" max="5" width="10.28125" style="141" bestFit="1" customWidth="1"/>
    <col min="6" max="6" width="12.8515625" style="141" customWidth="1"/>
    <col min="7" max="7" width="18.00390625" style="111" customWidth="1"/>
    <col min="8" max="8" width="12.57421875" style="230" customWidth="1"/>
    <col min="9" max="37" width="11.421875" style="163" customWidth="1"/>
    <col min="38" max="16384" width="11.421875" style="141" customWidth="1"/>
  </cols>
  <sheetData>
    <row r="1" spans="1:8" ht="38.25">
      <c r="A1" s="136" t="s">
        <v>24</v>
      </c>
      <c r="B1" s="136" t="s">
        <v>30</v>
      </c>
      <c r="C1" s="136" t="s">
        <v>22</v>
      </c>
      <c r="D1" s="136" t="s">
        <v>21</v>
      </c>
      <c r="E1" s="136" t="s">
        <v>23</v>
      </c>
      <c r="F1" s="136" t="s">
        <v>31</v>
      </c>
      <c r="G1" s="202"/>
      <c r="H1" s="203"/>
    </row>
    <row r="2" spans="1:8" ht="12.75">
      <c r="A2" s="136"/>
      <c r="B2" s="136"/>
      <c r="C2" s="136"/>
      <c r="D2" s="136"/>
      <c r="E2" s="136"/>
      <c r="F2" s="136"/>
      <c r="G2" s="144" t="s">
        <v>97</v>
      </c>
      <c r="H2" s="228" t="s">
        <v>98</v>
      </c>
    </row>
    <row r="3" spans="1:8" ht="13.5" thickBot="1">
      <c r="A3" s="143" t="s">
        <v>108</v>
      </c>
      <c r="B3" s="143"/>
      <c r="C3" s="143"/>
      <c r="D3" s="143"/>
      <c r="E3" s="143"/>
      <c r="F3" s="143"/>
      <c r="G3" s="166"/>
      <c r="H3" s="229"/>
    </row>
    <row r="4" spans="1:8" ht="121.5" customHeight="1">
      <c r="A4" s="137" t="s">
        <v>143</v>
      </c>
      <c r="B4" s="128" t="s">
        <v>50</v>
      </c>
      <c r="C4" s="129" t="s">
        <v>25</v>
      </c>
      <c r="D4" s="129" t="s">
        <v>29</v>
      </c>
      <c r="E4" s="129" t="s">
        <v>26</v>
      </c>
      <c r="F4" s="165" t="s">
        <v>136</v>
      </c>
      <c r="G4" s="196">
        <v>14</v>
      </c>
      <c r="H4" s="177">
        <f>G4/6</f>
        <v>2.3333333333333335</v>
      </c>
    </row>
    <row r="5" spans="1:8" ht="38.25">
      <c r="A5" s="137" t="s">
        <v>144</v>
      </c>
      <c r="B5" s="128" t="s">
        <v>50</v>
      </c>
      <c r="C5" s="129" t="s">
        <v>25</v>
      </c>
      <c r="D5" s="129" t="s">
        <v>29</v>
      </c>
      <c r="E5" s="129" t="s">
        <v>26</v>
      </c>
      <c r="F5" s="165" t="s">
        <v>136</v>
      </c>
      <c r="G5" s="197"/>
      <c r="H5" s="217">
        <v>2.3333333333333335</v>
      </c>
    </row>
    <row r="6" spans="1:8" ht="63.75">
      <c r="A6" s="137" t="s">
        <v>145</v>
      </c>
      <c r="B6" s="128"/>
      <c r="C6" s="129" t="s">
        <v>25</v>
      </c>
      <c r="D6" s="129" t="s">
        <v>29</v>
      </c>
      <c r="E6" s="129" t="s">
        <v>26</v>
      </c>
      <c r="F6" s="165" t="s">
        <v>136</v>
      </c>
      <c r="G6" s="197"/>
      <c r="H6" s="217">
        <v>2.3333333333333335</v>
      </c>
    </row>
    <row r="7" spans="1:8" ht="63.75">
      <c r="A7" s="138" t="s">
        <v>146</v>
      </c>
      <c r="B7" s="128" t="s">
        <v>50</v>
      </c>
      <c r="C7" s="129" t="s">
        <v>25</v>
      </c>
      <c r="D7" s="129" t="s">
        <v>29</v>
      </c>
      <c r="E7" s="129" t="s">
        <v>26</v>
      </c>
      <c r="F7" s="165" t="s">
        <v>136</v>
      </c>
      <c r="G7" s="197"/>
      <c r="H7" s="217">
        <v>2.3333333333333335</v>
      </c>
    </row>
    <row r="8" spans="1:8" ht="159" customHeight="1">
      <c r="A8" s="216" t="s">
        <v>0</v>
      </c>
      <c r="B8" s="128"/>
      <c r="C8" s="129" t="s">
        <v>25</v>
      </c>
      <c r="D8" s="129" t="s">
        <v>29</v>
      </c>
      <c r="E8" s="129" t="s">
        <v>26</v>
      </c>
      <c r="F8" s="165" t="s">
        <v>136</v>
      </c>
      <c r="G8" s="197"/>
      <c r="H8" s="217">
        <v>2.3333333333333335</v>
      </c>
    </row>
    <row r="9" spans="1:8" ht="56.25" customHeight="1" thickBot="1">
      <c r="A9" s="304" t="s">
        <v>167</v>
      </c>
      <c r="B9" s="305"/>
      <c r="C9" s="306" t="s">
        <v>25</v>
      </c>
      <c r="D9" s="306" t="s">
        <v>29</v>
      </c>
      <c r="E9" s="306" t="s">
        <v>26</v>
      </c>
      <c r="F9" s="307" t="s">
        <v>136</v>
      </c>
      <c r="G9" s="198"/>
      <c r="H9" s="178">
        <v>2.3333333333333335</v>
      </c>
    </row>
    <row r="10" spans="1:8" ht="38.25">
      <c r="A10" s="300" t="s">
        <v>147</v>
      </c>
      <c r="B10" s="301" t="s">
        <v>50</v>
      </c>
      <c r="C10" s="302" t="s">
        <v>25</v>
      </c>
      <c r="D10" s="302" t="s">
        <v>29</v>
      </c>
      <c r="E10" s="302" t="s">
        <v>27</v>
      </c>
      <c r="F10" s="303" t="s">
        <v>136</v>
      </c>
      <c r="G10" s="196">
        <v>6</v>
      </c>
      <c r="H10" s="218">
        <f>G10/3</f>
        <v>2</v>
      </c>
    </row>
    <row r="11" spans="1:8" ht="51.75" customHeight="1">
      <c r="A11" s="204" t="s">
        <v>148</v>
      </c>
      <c r="B11" s="128" t="s">
        <v>50</v>
      </c>
      <c r="C11" s="129" t="s">
        <v>25</v>
      </c>
      <c r="D11" s="129" t="s">
        <v>29</v>
      </c>
      <c r="E11" s="129" t="s">
        <v>27</v>
      </c>
      <c r="F11" s="165" t="s">
        <v>136</v>
      </c>
      <c r="G11" s="197"/>
      <c r="H11" s="217">
        <v>2</v>
      </c>
    </row>
    <row r="12" spans="1:10" ht="33.75" customHeight="1" thickBot="1">
      <c r="A12" s="204" t="s">
        <v>149</v>
      </c>
      <c r="B12" s="128"/>
      <c r="C12" s="129" t="s">
        <v>25</v>
      </c>
      <c r="D12" s="129" t="s">
        <v>29</v>
      </c>
      <c r="E12" s="129" t="s">
        <v>27</v>
      </c>
      <c r="F12" s="165" t="s">
        <v>136</v>
      </c>
      <c r="G12" s="198"/>
      <c r="H12" s="178">
        <v>2</v>
      </c>
      <c r="J12" s="231"/>
    </row>
    <row r="13" spans="1:8" ht="51">
      <c r="A13" s="148" t="s">
        <v>111</v>
      </c>
      <c r="B13" s="149" t="s">
        <v>50</v>
      </c>
      <c r="C13" s="150" t="s">
        <v>25</v>
      </c>
      <c r="D13" s="150" t="s">
        <v>110</v>
      </c>
      <c r="E13" s="150" t="s">
        <v>26</v>
      </c>
      <c r="F13" s="173" t="s">
        <v>136</v>
      </c>
      <c r="G13" s="196">
        <v>125</v>
      </c>
      <c r="H13" s="158"/>
    </row>
    <row r="14" spans="1:8" ht="38.25">
      <c r="A14" s="148" t="s">
        <v>151</v>
      </c>
      <c r="B14" s="149"/>
      <c r="C14" s="150" t="s">
        <v>25</v>
      </c>
      <c r="D14" s="150" t="s">
        <v>110</v>
      </c>
      <c r="E14" s="150" t="s">
        <v>26</v>
      </c>
      <c r="F14" s="173" t="s">
        <v>136</v>
      </c>
      <c r="G14" s="197"/>
      <c r="H14" s="158"/>
    </row>
    <row r="15" spans="1:8" ht="38.25">
      <c r="A15" s="151" t="s">
        <v>150</v>
      </c>
      <c r="B15" s="149" t="s">
        <v>50</v>
      </c>
      <c r="C15" s="150" t="s">
        <v>25</v>
      </c>
      <c r="D15" s="150" t="s">
        <v>110</v>
      </c>
      <c r="E15" s="150" t="s">
        <v>26</v>
      </c>
      <c r="F15" s="173" t="s">
        <v>136</v>
      </c>
      <c r="G15" s="197"/>
      <c r="H15" s="158"/>
    </row>
    <row r="16" spans="1:8" ht="38.25">
      <c r="A16" s="148" t="s">
        <v>112</v>
      </c>
      <c r="B16" s="149" t="s">
        <v>50</v>
      </c>
      <c r="C16" s="150" t="s">
        <v>25</v>
      </c>
      <c r="D16" s="150" t="s">
        <v>110</v>
      </c>
      <c r="E16" s="150" t="s">
        <v>27</v>
      </c>
      <c r="F16" s="173" t="s">
        <v>136</v>
      </c>
      <c r="G16" s="197"/>
      <c r="H16" s="158"/>
    </row>
    <row r="17" spans="1:8" ht="39" thickBot="1">
      <c r="A17" s="296" t="s">
        <v>113</v>
      </c>
      <c r="B17" s="297" t="s">
        <v>50</v>
      </c>
      <c r="C17" s="298" t="s">
        <v>25</v>
      </c>
      <c r="D17" s="298" t="s">
        <v>110</v>
      </c>
      <c r="E17" s="298" t="s">
        <v>140</v>
      </c>
      <c r="F17" s="299" t="s">
        <v>136</v>
      </c>
      <c r="G17" s="198"/>
      <c r="H17" s="158"/>
    </row>
    <row r="18" spans="1:8" ht="140.25">
      <c r="A18" s="295" t="s">
        <v>152</v>
      </c>
      <c r="B18" s="291" t="s">
        <v>50</v>
      </c>
      <c r="C18" s="292" t="s">
        <v>6</v>
      </c>
      <c r="D18" s="292" t="s">
        <v>29</v>
      </c>
      <c r="E18" s="292" t="s">
        <v>26</v>
      </c>
      <c r="F18" s="293" t="s">
        <v>137</v>
      </c>
      <c r="G18" s="220">
        <v>14</v>
      </c>
      <c r="H18" s="177">
        <f>G18/5</f>
        <v>2.8</v>
      </c>
    </row>
    <row r="19" spans="1:8" ht="51">
      <c r="A19" s="139" t="s">
        <v>153</v>
      </c>
      <c r="B19" s="130"/>
      <c r="C19" s="131" t="s">
        <v>6</v>
      </c>
      <c r="D19" s="131" t="s">
        <v>29</v>
      </c>
      <c r="E19" s="131" t="s">
        <v>26</v>
      </c>
      <c r="F19" s="167" t="s">
        <v>137</v>
      </c>
      <c r="G19" s="219"/>
      <c r="H19" s="217">
        <v>2.8</v>
      </c>
    </row>
    <row r="20" spans="1:8" ht="25.5">
      <c r="A20" s="139" t="s">
        <v>154</v>
      </c>
      <c r="B20" s="130" t="s">
        <v>50</v>
      </c>
      <c r="C20" s="131" t="s">
        <v>6</v>
      </c>
      <c r="D20" s="131" t="s">
        <v>29</v>
      </c>
      <c r="E20" s="131" t="s">
        <v>26</v>
      </c>
      <c r="F20" s="167" t="s">
        <v>137</v>
      </c>
      <c r="G20" s="219"/>
      <c r="H20" s="217">
        <v>2.8</v>
      </c>
    </row>
    <row r="21" spans="1:8" ht="63.75">
      <c r="A21" s="139" t="s">
        <v>155</v>
      </c>
      <c r="B21" s="130"/>
      <c r="C21" s="131" t="s">
        <v>6</v>
      </c>
      <c r="D21" s="131" t="s">
        <v>29</v>
      </c>
      <c r="E21" s="131" t="s">
        <v>26</v>
      </c>
      <c r="F21" s="167" t="s">
        <v>137</v>
      </c>
      <c r="G21" s="219"/>
      <c r="H21" s="217">
        <v>2.8</v>
      </c>
    </row>
    <row r="22" spans="1:8" ht="51.75" thickBot="1">
      <c r="A22" s="294" t="s">
        <v>156</v>
      </c>
      <c r="B22" s="287"/>
      <c r="C22" s="288" t="s">
        <v>6</v>
      </c>
      <c r="D22" s="288" t="s">
        <v>29</v>
      </c>
      <c r="E22" s="288" t="s">
        <v>26</v>
      </c>
      <c r="F22" s="289" t="s">
        <v>137</v>
      </c>
      <c r="G22" s="221"/>
      <c r="H22" s="178">
        <v>2.8</v>
      </c>
    </row>
    <row r="23" spans="1:8" ht="38.25">
      <c r="A23" s="290" t="s">
        <v>157</v>
      </c>
      <c r="B23" s="291"/>
      <c r="C23" s="292" t="s">
        <v>6</v>
      </c>
      <c r="D23" s="292" t="s">
        <v>29</v>
      </c>
      <c r="E23" s="292" t="s">
        <v>27</v>
      </c>
      <c r="F23" s="293" t="s">
        <v>137</v>
      </c>
      <c r="G23" s="199">
        <v>6</v>
      </c>
      <c r="H23" s="177">
        <f>G23/3</f>
        <v>2</v>
      </c>
    </row>
    <row r="24" spans="1:8" ht="51">
      <c r="A24" s="139" t="s">
        <v>158</v>
      </c>
      <c r="B24" s="130"/>
      <c r="C24" s="131" t="s">
        <v>6</v>
      </c>
      <c r="D24" s="131" t="s">
        <v>29</v>
      </c>
      <c r="E24" s="131" t="s">
        <v>27</v>
      </c>
      <c r="F24" s="167" t="s">
        <v>137</v>
      </c>
      <c r="G24" s="200"/>
      <c r="H24" s="222">
        <v>2</v>
      </c>
    </row>
    <row r="25" spans="1:8" ht="42" customHeight="1">
      <c r="A25" s="139" t="s">
        <v>159</v>
      </c>
      <c r="B25" s="130"/>
      <c r="C25" s="131" t="s">
        <v>6</v>
      </c>
      <c r="D25" s="131" t="s">
        <v>29</v>
      </c>
      <c r="E25" s="131" t="s">
        <v>27</v>
      </c>
      <c r="F25" s="167" t="s">
        <v>137</v>
      </c>
      <c r="G25" s="200"/>
      <c r="H25" s="194"/>
    </row>
    <row r="26" spans="1:8" ht="76.5">
      <c r="A26" s="139" t="s">
        <v>160</v>
      </c>
      <c r="B26" s="130"/>
      <c r="C26" s="131" t="s">
        <v>6</v>
      </c>
      <c r="D26" s="131" t="s">
        <v>29</v>
      </c>
      <c r="E26" s="131" t="s">
        <v>27</v>
      </c>
      <c r="F26" s="167" t="s">
        <v>137</v>
      </c>
      <c r="G26" s="200"/>
      <c r="H26" s="223"/>
    </row>
    <row r="27" spans="1:8" ht="38.25">
      <c r="A27" s="139" t="s">
        <v>99</v>
      </c>
      <c r="B27" s="130"/>
      <c r="C27" s="131" t="s">
        <v>6</v>
      </c>
      <c r="D27" s="131" t="s">
        <v>29</v>
      </c>
      <c r="E27" s="131" t="s">
        <v>27</v>
      </c>
      <c r="F27" s="167" t="s">
        <v>137</v>
      </c>
      <c r="G27" s="200"/>
      <c r="H27" s="217">
        <v>2</v>
      </c>
    </row>
    <row r="28" spans="1:8" ht="115.5" thickBot="1">
      <c r="A28" s="286" t="s">
        <v>101</v>
      </c>
      <c r="B28" s="287"/>
      <c r="C28" s="288" t="s">
        <v>6</v>
      </c>
      <c r="D28" s="288" t="s">
        <v>29</v>
      </c>
      <c r="E28" s="288" t="s">
        <v>27</v>
      </c>
      <c r="F28" s="289" t="s">
        <v>137</v>
      </c>
      <c r="G28" s="201"/>
      <c r="H28" s="178" t="s">
        <v>1</v>
      </c>
    </row>
    <row r="29" spans="1:8" ht="25.5">
      <c r="A29" s="59" t="s">
        <v>141</v>
      </c>
      <c r="B29" s="284" t="s">
        <v>50</v>
      </c>
      <c r="C29" s="285" t="s">
        <v>6</v>
      </c>
      <c r="D29" s="285" t="s">
        <v>110</v>
      </c>
      <c r="E29" s="285" t="s">
        <v>26</v>
      </c>
      <c r="F29" s="284" t="s">
        <v>137</v>
      </c>
      <c r="G29" s="196">
        <v>260</v>
      </c>
      <c r="H29" s="158"/>
    </row>
    <row r="30" spans="1:8" ht="38.25">
      <c r="A30" s="152" t="s">
        <v>114</v>
      </c>
      <c r="B30" s="153" t="s">
        <v>50</v>
      </c>
      <c r="C30" s="154" t="s">
        <v>6</v>
      </c>
      <c r="D30" s="154" t="s">
        <v>110</v>
      </c>
      <c r="E30" s="154" t="s">
        <v>27</v>
      </c>
      <c r="F30" s="153" t="s">
        <v>137</v>
      </c>
      <c r="G30" s="197"/>
      <c r="H30" s="158"/>
    </row>
    <row r="31" spans="1:8" ht="39" thickBot="1">
      <c r="A31" s="280" t="s">
        <v>142</v>
      </c>
      <c r="B31" s="281"/>
      <c r="C31" s="282" t="s">
        <v>6</v>
      </c>
      <c r="D31" s="282" t="s">
        <v>110</v>
      </c>
      <c r="E31" s="282" t="s">
        <v>28</v>
      </c>
      <c r="F31" s="283" t="s">
        <v>137</v>
      </c>
      <c r="G31" s="198"/>
      <c r="H31" s="158"/>
    </row>
    <row r="32" spans="1:8" ht="76.5">
      <c r="A32" s="276" t="s">
        <v>100</v>
      </c>
      <c r="B32" s="277" t="s">
        <v>50</v>
      </c>
      <c r="C32" s="278" t="s">
        <v>104</v>
      </c>
      <c r="D32" s="278" t="s">
        <v>29</v>
      </c>
      <c r="E32" s="278" t="s">
        <v>26</v>
      </c>
      <c r="F32" s="279" t="s">
        <v>92</v>
      </c>
      <c r="G32" s="196">
        <v>24</v>
      </c>
      <c r="H32" s="218">
        <f>G32/3</f>
        <v>8</v>
      </c>
    </row>
    <row r="33" spans="1:8" ht="51">
      <c r="A33" s="135" t="s">
        <v>102</v>
      </c>
      <c r="B33" s="132" t="s">
        <v>50</v>
      </c>
      <c r="C33" s="133" t="s">
        <v>104</v>
      </c>
      <c r="D33" s="133" t="s">
        <v>29</v>
      </c>
      <c r="E33" s="133" t="s">
        <v>26</v>
      </c>
      <c r="F33" s="168" t="s">
        <v>92</v>
      </c>
      <c r="G33" s="197"/>
      <c r="H33" s="233">
        <f>G32/3</f>
        <v>8</v>
      </c>
    </row>
    <row r="34" spans="1:8" ht="77.25" thickBot="1">
      <c r="A34" s="271" t="s">
        <v>161</v>
      </c>
      <c r="B34" s="272"/>
      <c r="C34" s="273" t="s">
        <v>104</v>
      </c>
      <c r="D34" s="273" t="s">
        <v>29</v>
      </c>
      <c r="E34" s="274" t="s">
        <v>26</v>
      </c>
      <c r="F34" s="275"/>
      <c r="G34" s="198"/>
      <c r="H34" s="178">
        <f>G32/3</f>
        <v>8</v>
      </c>
    </row>
    <row r="35" spans="1:8" ht="38.25">
      <c r="A35" s="267" t="s">
        <v>116</v>
      </c>
      <c r="B35" s="268"/>
      <c r="C35" s="269" t="s">
        <v>104</v>
      </c>
      <c r="D35" s="269" t="s">
        <v>110</v>
      </c>
      <c r="E35" s="269" t="s">
        <v>26</v>
      </c>
      <c r="F35" s="270"/>
      <c r="G35" s="196">
        <v>210</v>
      </c>
      <c r="H35" s="158"/>
    </row>
    <row r="36" spans="1:8" ht="38.25">
      <c r="A36" s="155" t="s">
        <v>114</v>
      </c>
      <c r="B36" s="156"/>
      <c r="C36" s="157" t="s">
        <v>104</v>
      </c>
      <c r="D36" s="157" t="s">
        <v>110</v>
      </c>
      <c r="E36" s="157" t="s">
        <v>26</v>
      </c>
      <c r="F36" s="174"/>
      <c r="G36" s="197"/>
      <c r="H36" s="158"/>
    </row>
    <row r="37" spans="1:8" ht="39" thickBot="1">
      <c r="A37" s="255" t="s">
        <v>105</v>
      </c>
      <c r="B37" s="256" t="s">
        <v>50</v>
      </c>
      <c r="C37" s="257" t="s">
        <v>104</v>
      </c>
      <c r="D37" s="257" t="s">
        <v>110</v>
      </c>
      <c r="E37" s="257" t="s">
        <v>26</v>
      </c>
      <c r="F37" s="258"/>
      <c r="G37" s="198"/>
      <c r="H37" s="158"/>
    </row>
    <row r="38" spans="1:8" ht="51">
      <c r="A38" s="245" t="s">
        <v>2</v>
      </c>
      <c r="B38" s="252"/>
      <c r="C38" s="253" t="s">
        <v>8</v>
      </c>
      <c r="D38" s="253" t="s">
        <v>29</v>
      </c>
      <c r="E38" s="253" t="s">
        <v>26</v>
      </c>
      <c r="F38" s="254" t="s">
        <v>117</v>
      </c>
      <c r="G38" s="224">
        <v>14.4</v>
      </c>
      <c r="H38" s="193">
        <f>G38/4</f>
        <v>3.6</v>
      </c>
    </row>
    <row r="39" spans="1:8" ht="51">
      <c r="A39" s="140" t="s">
        <v>3</v>
      </c>
      <c r="B39" s="142"/>
      <c r="C39" s="134" t="s">
        <v>8</v>
      </c>
      <c r="D39" s="134" t="s">
        <v>29</v>
      </c>
      <c r="E39" s="134" t="s">
        <v>26</v>
      </c>
      <c r="F39" s="171" t="s">
        <v>117</v>
      </c>
      <c r="G39" s="225"/>
      <c r="H39" s="194"/>
    </row>
    <row r="40" spans="1:8" ht="63.75">
      <c r="A40" s="140" t="s">
        <v>4</v>
      </c>
      <c r="B40" s="142"/>
      <c r="C40" s="134" t="s">
        <v>8</v>
      </c>
      <c r="D40" s="134" t="s">
        <v>29</v>
      </c>
      <c r="E40" s="134" t="s">
        <v>26</v>
      </c>
      <c r="F40" s="170" t="s">
        <v>117</v>
      </c>
      <c r="G40" s="225"/>
      <c r="H40" s="223"/>
    </row>
    <row r="41" spans="1:8" ht="51">
      <c r="A41" s="140" t="s">
        <v>5</v>
      </c>
      <c r="B41" s="142"/>
      <c r="C41" s="134" t="s">
        <v>8</v>
      </c>
      <c r="D41" s="134" t="s">
        <v>29</v>
      </c>
      <c r="E41" s="134" t="s">
        <v>26</v>
      </c>
      <c r="F41" s="170" t="s">
        <v>119</v>
      </c>
      <c r="G41" s="225"/>
      <c r="H41" s="222">
        <v>3.6</v>
      </c>
    </row>
    <row r="42" spans="1:8" ht="25.5" customHeight="1">
      <c r="A42" s="140" t="s">
        <v>118</v>
      </c>
      <c r="B42" s="142"/>
      <c r="C42" s="134" t="s">
        <v>8</v>
      </c>
      <c r="D42" s="134" t="s">
        <v>29</v>
      </c>
      <c r="E42" s="134" t="s">
        <v>26</v>
      </c>
      <c r="F42" s="170" t="s">
        <v>119</v>
      </c>
      <c r="G42" s="225"/>
      <c r="H42" s="194"/>
    </row>
    <row r="43" spans="1:8" ht="38.25">
      <c r="A43" s="140" t="s">
        <v>123</v>
      </c>
      <c r="B43" s="142"/>
      <c r="C43" s="134" t="s">
        <v>8</v>
      </c>
      <c r="D43" s="134" t="s">
        <v>29</v>
      </c>
      <c r="E43" s="134" t="s">
        <v>26</v>
      </c>
      <c r="F43" s="170" t="s">
        <v>119</v>
      </c>
      <c r="G43" s="225"/>
      <c r="H43" s="194"/>
    </row>
    <row r="44" spans="1:8" ht="25.5">
      <c r="A44" s="140" t="s">
        <v>124</v>
      </c>
      <c r="B44" s="142"/>
      <c r="C44" s="134" t="s">
        <v>8</v>
      </c>
      <c r="D44" s="134" t="s">
        <v>29</v>
      </c>
      <c r="E44" s="134" t="s">
        <v>26</v>
      </c>
      <c r="F44" s="170" t="s">
        <v>119</v>
      </c>
      <c r="G44" s="225"/>
      <c r="H44" s="194"/>
    </row>
    <row r="45" spans="1:8" ht="51">
      <c r="A45" s="160" t="s">
        <v>103</v>
      </c>
      <c r="B45" s="142"/>
      <c r="C45" s="134" t="s">
        <v>8</v>
      </c>
      <c r="D45" s="134" t="s">
        <v>29</v>
      </c>
      <c r="E45" s="134" t="s">
        <v>26</v>
      </c>
      <c r="F45" s="170" t="s">
        <v>126</v>
      </c>
      <c r="G45" s="225"/>
      <c r="H45" s="194">
        <v>3.6</v>
      </c>
    </row>
    <row r="46" spans="1:8" ht="38.25">
      <c r="A46" s="140" t="s">
        <v>125</v>
      </c>
      <c r="B46" s="142"/>
      <c r="C46" s="134" t="s">
        <v>8</v>
      </c>
      <c r="D46" s="134" t="s">
        <v>29</v>
      </c>
      <c r="E46" s="134" t="s">
        <v>26</v>
      </c>
      <c r="F46" s="170" t="s">
        <v>126</v>
      </c>
      <c r="G46" s="225"/>
      <c r="H46" s="194"/>
    </row>
    <row r="47" spans="1:8" ht="25.5">
      <c r="A47" s="140" t="s">
        <v>127</v>
      </c>
      <c r="B47" s="142"/>
      <c r="C47" s="134" t="s">
        <v>8</v>
      </c>
      <c r="D47" s="134" t="s">
        <v>29</v>
      </c>
      <c r="E47" s="134" t="s">
        <v>26</v>
      </c>
      <c r="F47" s="170" t="s">
        <v>126</v>
      </c>
      <c r="G47" s="225"/>
      <c r="H47" s="194"/>
    </row>
    <row r="48" spans="1:8" ht="38.25">
      <c r="A48" s="140" t="s">
        <v>128</v>
      </c>
      <c r="B48" s="142"/>
      <c r="C48" s="134" t="s">
        <v>8</v>
      </c>
      <c r="D48" s="134" t="s">
        <v>29</v>
      </c>
      <c r="E48" s="134" t="s">
        <v>26</v>
      </c>
      <c r="F48" s="170" t="s">
        <v>126</v>
      </c>
      <c r="G48" s="225"/>
      <c r="H48" s="194"/>
    </row>
    <row r="49" spans="1:8" ht="51">
      <c r="A49" s="140" t="s">
        <v>129</v>
      </c>
      <c r="B49" s="142"/>
      <c r="C49" s="134" t="s">
        <v>8</v>
      </c>
      <c r="D49" s="134" t="s">
        <v>29</v>
      </c>
      <c r="E49" s="134" t="s">
        <v>26</v>
      </c>
      <c r="F49" s="171" t="s">
        <v>126</v>
      </c>
      <c r="G49" s="225"/>
      <c r="H49" s="194"/>
    </row>
    <row r="50" spans="1:8" ht="12.75">
      <c r="A50" s="162" t="s">
        <v>130</v>
      </c>
      <c r="B50" s="142"/>
      <c r="C50" s="134" t="s">
        <v>8</v>
      </c>
      <c r="D50" s="134" t="s">
        <v>29</v>
      </c>
      <c r="E50" s="134" t="s">
        <v>26</v>
      </c>
      <c r="F50" s="171" t="s">
        <v>126</v>
      </c>
      <c r="G50" s="225"/>
      <c r="H50" s="194"/>
    </row>
    <row r="51" spans="1:8" ht="12.75">
      <c r="A51" s="140" t="s">
        <v>106</v>
      </c>
      <c r="B51" s="142"/>
      <c r="C51" s="134" t="s">
        <v>8</v>
      </c>
      <c r="D51" s="134" t="s">
        <v>29</v>
      </c>
      <c r="E51" s="134" t="s">
        <v>26</v>
      </c>
      <c r="F51" s="171" t="s">
        <v>126</v>
      </c>
      <c r="G51" s="225"/>
      <c r="H51" s="194"/>
    </row>
    <row r="52" spans="1:8" ht="38.25">
      <c r="A52" s="140" t="s">
        <v>131</v>
      </c>
      <c r="B52" s="142"/>
      <c r="C52" s="134" t="s">
        <v>8</v>
      </c>
      <c r="D52" s="134" t="s">
        <v>29</v>
      </c>
      <c r="E52" s="134" t="s">
        <v>26</v>
      </c>
      <c r="F52" s="170" t="s">
        <v>133</v>
      </c>
      <c r="G52" s="225"/>
      <c r="H52" s="194">
        <v>3.6</v>
      </c>
    </row>
    <row r="53" spans="1:8" ht="38.25">
      <c r="A53" s="160" t="s">
        <v>107</v>
      </c>
      <c r="B53" s="161"/>
      <c r="C53" s="134" t="s">
        <v>8</v>
      </c>
      <c r="D53" s="134" t="s">
        <v>29</v>
      </c>
      <c r="E53" s="134" t="s">
        <v>26</v>
      </c>
      <c r="F53" s="170" t="s">
        <v>133</v>
      </c>
      <c r="G53" s="225"/>
      <c r="H53" s="194"/>
    </row>
    <row r="54" spans="1:8" ht="38.25">
      <c r="A54" s="160" t="s">
        <v>132</v>
      </c>
      <c r="B54" s="161"/>
      <c r="C54" s="134" t="s">
        <v>8</v>
      </c>
      <c r="D54" s="134" t="s">
        <v>29</v>
      </c>
      <c r="E54" s="134" t="s">
        <v>26</v>
      </c>
      <c r="F54" s="170" t="s">
        <v>133</v>
      </c>
      <c r="G54" s="225"/>
      <c r="H54" s="194"/>
    </row>
    <row r="55" spans="1:8" ht="38.25">
      <c r="A55" s="140" t="s">
        <v>120</v>
      </c>
      <c r="B55" s="142"/>
      <c r="C55" s="134" t="s">
        <v>8</v>
      </c>
      <c r="D55" s="134" t="s">
        <v>29</v>
      </c>
      <c r="E55" s="134" t="s">
        <v>26</v>
      </c>
      <c r="F55" s="170" t="s">
        <v>133</v>
      </c>
      <c r="G55" s="225"/>
      <c r="H55" s="194"/>
    </row>
    <row r="56" spans="1:8" ht="13.5" thickBot="1">
      <c r="A56" s="248" t="s">
        <v>138</v>
      </c>
      <c r="B56" s="249" t="s">
        <v>50</v>
      </c>
      <c r="C56" s="250" t="s">
        <v>8</v>
      </c>
      <c r="D56" s="250" t="s">
        <v>29</v>
      </c>
      <c r="E56" s="250" t="s">
        <v>26</v>
      </c>
      <c r="F56" s="251" t="s">
        <v>88</v>
      </c>
      <c r="G56" s="226"/>
      <c r="H56" s="195"/>
    </row>
    <row r="57" spans="1:37" s="172" customFormat="1" ht="51">
      <c r="A57" s="245" t="s">
        <v>121</v>
      </c>
      <c r="B57" s="245"/>
      <c r="C57" s="246" t="s">
        <v>8</v>
      </c>
      <c r="D57" s="246" t="s">
        <v>29</v>
      </c>
      <c r="E57" s="246" t="s">
        <v>27</v>
      </c>
      <c r="F57" s="247" t="s">
        <v>119</v>
      </c>
      <c r="G57" s="234">
        <v>1.6</v>
      </c>
      <c r="H57" s="227"/>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37" s="172" customFormat="1" ht="38.25">
      <c r="A58" s="140" t="s">
        <v>122</v>
      </c>
      <c r="B58" s="140"/>
      <c r="C58" s="169" t="s">
        <v>8</v>
      </c>
      <c r="D58" s="169" t="s">
        <v>29</v>
      </c>
      <c r="E58" s="169" t="s">
        <v>27</v>
      </c>
      <c r="F58" s="170" t="s">
        <v>119</v>
      </c>
      <c r="G58" s="235"/>
      <c r="H58" s="227"/>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8" ht="39" thickBot="1">
      <c r="A59" s="248" t="s">
        <v>139</v>
      </c>
      <c r="B59" s="249"/>
      <c r="C59" s="250" t="s">
        <v>8</v>
      </c>
      <c r="D59" s="250" t="s">
        <v>29</v>
      </c>
      <c r="E59" s="250" t="s">
        <v>27</v>
      </c>
      <c r="F59" s="251" t="s">
        <v>126</v>
      </c>
      <c r="G59" s="236"/>
      <c r="H59" s="158"/>
    </row>
    <row r="60" spans="1:8" ht="12.75">
      <c r="A60" s="259" t="s">
        <v>109</v>
      </c>
      <c r="B60" s="259"/>
      <c r="C60" s="260" t="s">
        <v>8</v>
      </c>
      <c r="D60" s="260" t="s">
        <v>110</v>
      </c>
      <c r="E60" s="260" t="s">
        <v>26</v>
      </c>
      <c r="F60" s="261"/>
      <c r="G60" s="193">
        <v>105</v>
      </c>
      <c r="H60" s="158"/>
    </row>
    <row r="61" spans="1:8" ht="12.75">
      <c r="A61" s="159" t="s">
        <v>115</v>
      </c>
      <c r="B61" s="159"/>
      <c r="C61" s="179" t="s">
        <v>8</v>
      </c>
      <c r="D61" s="179" t="s">
        <v>110</v>
      </c>
      <c r="E61" s="179" t="s">
        <v>26</v>
      </c>
      <c r="F61" s="175"/>
      <c r="G61" s="194"/>
      <c r="H61" s="158"/>
    </row>
    <row r="62" spans="1:8" ht="12.75">
      <c r="A62" s="159" t="s">
        <v>134</v>
      </c>
      <c r="B62" s="159"/>
      <c r="C62" s="179" t="s">
        <v>8</v>
      </c>
      <c r="D62" s="179" t="s">
        <v>110</v>
      </c>
      <c r="E62" s="179" t="s">
        <v>26</v>
      </c>
      <c r="F62" s="176"/>
      <c r="G62" s="194"/>
      <c r="H62" s="112"/>
    </row>
    <row r="63" spans="1:8" ht="13.5" thickBot="1">
      <c r="A63" s="263" t="s">
        <v>135</v>
      </c>
      <c r="B63" s="264"/>
      <c r="C63" s="265" t="s">
        <v>8</v>
      </c>
      <c r="D63" s="265" t="s">
        <v>110</v>
      </c>
      <c r="E63" s="265" t="s">
        <v>26</v>
      </c>
      <c r="F63" s="266"/>
      <c r="G63" s="195"/>
      <c r="H63" s="112"/>
    </row>
    <row r="64" spans="1:37" s="237" customFormat="1" ht="12.75">
      <c r="A64" s="262"/>
      <c r="B64" s="262"/>
      <c r="C64" s="262"/>
      <c r="D64" s="262"/>
      <c r="E64" s="262"/>
      <c r="F64" s="262"/>
      <c r="G64" s="238"/>
      <c r="H64" s="112"/>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7:8" s="163" customFormat="1" ht="12.75">
      <c r="G65" s="158"/>
      <c r="H65" s="112"/>
    </row>
    <row r="66" spans="6:8" s="163" customFormat="1" ht="12.75">
      <c r="F66" s="163" t="s">
        <v>85</v>
      </c>
      <c r="G66" s="158">
        <f>SUM(G4:G63)</f>
        <v>780</v>
      </c>
      <c r="H66" s="112"/>
    </row>
    <row r="67" spans="7:8" s="163" customFormat="1" ht="12.75">
      <c r="G67" s="112"/>
      <c r="H67" s="112"/>
    </row>
    <row r="68" spans="7:8" s="163" customFormat="1" ht="12.75">
      <c r="G68" s="112"/>
      <c r="H68" s="112"/>
    </row>
    <row r="69" spans="7:8" s="163" customFormat="1" ht="12.75">
      <c r="G69" s="112"/>
      <c r="H69" s="112"/>
    </row>
    <row r="70" spans="7:8" s="163" customFormat="1" ht="12.75">
      <c r="G70" s="112"/>
      <c r="H70" s="112"/>
    </row>
    <row r="71" spans="7:8" s="163" customFormat="1" ht="12.75">
      <c r="G71" s="112"/>
      <c r="H71" s="112"/>
    </row>
    <row r="72" spans="7:8" s="163" customFormat="1" ht="12.75">
      <c r="G72" s="112"/>
      <c r="H72" s="112"/>
    </row>
    <row r="73" spans="7:8" s="163" customFormat="1" ht="12.75">
      <c r="G73" s="112"/>
      <c r="H73" s="112"/>
    </row>
    <row r="74" spans="7:8" s="163" customFormat="1" ht="12.75">
      <c r="G74" s="112"/>
      <c r="H74" s="112"/>
    </row>
    <row r="75" spans="7:8" s="163" customFormat="1" ht="12.75">
      <c r="G75" s="112"/>
      <c r="H75" s="112"/>
    </row>
    <row r="76" spans="7:8" s="163" customFormat="1" ht="12.75">
      <c r="G76" s="112"/>
      <c r="H76" s="112"/>
    </row>
    <row r="77" spans="7:8" s="163" customFormat="1" ht="12.75">
      <c r="G77" s="112"/>
      <c r="H77" s="112"/>
    </row>
    <row r="78" spans="7:8" s="163" customFormat="1" ht="12.75">
      <c r="G78" s="112"/>
      <c r="H78" s="112"/>
    </row>
    <row r="79" spans="7:8" s="163" customFormat="1" ht="12.75">
      <c r="G79" s="112"/>
      <c r="H79" s="112"/>
    </row>
    <row r="80" spans="7:8" s="163" customFormat="1" ht="12.75">
      <c r="G80" s="112"/>
      <c r="H80" s="112"/>
    </row>
    <row r="81" spans="7:8" s="163" customFormat="1" ht="12.75">
      <c r="G81" s="112"/>
      <c r="H81" s="112"/>
    </row>
    <row r="82" spans="7:8" s="163" customFormat="1" ht="12.75">
      <c r="G82" s="112"/>
      <c r="H82" s="112"/>
    </row>
    <row r="83" spans="7:8" s="163" customFormat="1" ht="12.75">
      <c r="G83" s="112"/>
      <c r="H83" s="112"/>
    </row>
    <row r="84" spans="7:8" s="163" customFormat="1" ht="12.75">
      <c r="G84" s="112"/>
      <c r="H84" s="112"/>
    </row>
    <row r="85" spans="7:8" s="163" customFormat="1" ht="12.75">
      <c r="G85" s="112"/>
      <c r="H85" s="112"/>
    </row>
    <row r="86" spans="7:8" s="163" customFormat="1" ht="12.75">
      <c r="G86" s="112"/>
      <c r="H86" s="112"/>
    </row>
    <row r="87" spans="7:8" s="163" customFormat="1" ht="12.75">
      <c r="G87" s="112"/>
      <c r="H87" s="112"/>
    </row>
    <row r="88" spans="7:8" s="163" customFormat="1" ht="12.75">
      <c r="G88" s="112"/>
      <c r="H88" s="112"/>
    </row>
    <row r="89" spans="7:8" s="163" customFormat="1" ht="12.75">
      <c r="G89" s="112"/>
      <c r="H89" s="112"/>
    </row>
    <row r="90" spans="7:8" s="163" customFormat="1" ht="12.75">
      <c r="G90" s="112"/>
      <c r="H90" s="112"/>
    </row>
    <row r="91" spans="7:8" s="163" customFormat="1" ht="12.75">
      <c r="G91" s="112"/>
      <c r="H91" s="112"/>
    </row>
    <row r="92" spans="7:8" s="163" customFormat="1" ht="12.75">
      <c r="G92" s="112"/>
      <c r="H92" s="112"/>
    </row>
    <row r="93" spans="7:8" s="163" customFormat="1" ht="12.75">
      <c r="G93" s="112"/>
      <c r="H93" s="112"/>
    </row>
    <row r="94" spans="7:8" s="163" customFormat="1" ht="12.75">
      <c r="G94" s="112"/>
      <c r="H94" s="112"/>
    </row>
    <row r="95" spans="7:8" s="163" customFormat="1" ht="12.75">
      <c r="G95" s="112"/>
      <c r="H95" s="112"/>
    </row>
    <row r="96" spans="7:8" s="163" customFormat="1" ht="12.75">
      <c r="G96" s="112"/>
      <c r="H96" s="112"/>
    </row>
    <row r="97" spans="7:8" s="163" customFormat="1" ht="12.75">
      <c r="G97" s="112"/>
      <c r="H97" s="112"/>
    </row>
    <row r="98" spans="7:8" s="163" customFormat="1" ht="12.75">
      <c r="G98" s="112"/>
      <c r="H98" s="112"/>
    </row>
    <row r="99" spans="7:8" s="163" customFormat="1" ht="12.75">
      <c r="G99" s="112"/>
      <c r="H99" s="112"/>
    </row>
    <row r="100" spans="7:8" s="163" customFormat="1" ht="12.75">
      <c r="G100" s="112"/>
      <c r="H100" s="112"/>
    </row>
    <row r="101" spans="7:8" s="163" customFormat="1" ht="12.75">
      <c r="G101" s="112"/>
      <c r="H101" s="112"/>
    </row>
    <row r="102" spans="7:8" s="163" customFormat="1" ht="12.75">
      <c r="G102" s="112"/>
      <c r="H102" s="112"/>
    </row>
    <row r="103" spans="7:8" s="163" customFormat="1" ht="12.75">
      <c r="G103" s="112"/>
      <c r="H103" s="112"/>
    </row>
    <row r="104" spans="7:8" s="163" customFormat="1" ht="12.75">
      <c r="G104" s="112"/>
      <c r="H104" s="112"/>
    </row>
    <row r="105" spans="7:8" s="163" customFormat="1" ht="12.75">
      <c r="G105" s="112"/>
      <c r="H105" s="112"/>
    </row>
    <row r="106" spans="7:8" s="163" customFormat="1" ht="12.75">
      <c r="G106" s="112"/>
      <c r="H106" s="112"/>
    </row>
    <row r="107" spans="7:8" s="163" customFormat="1" ht="12.75">
      <c r="G107" s="112"/>
      <c r="H107" s="112"/>
    </row>
  </sheetData>
  <mergeCells count="17">
    <mergeCell ref="G1:H1"/>
    <mergeCell ref="G4:G9"/>
    <mergeCell ref="G10:G12"/>
    <mergeCell ref="G18:G22"/>
    <mergeCell ref="G23:G28"/>
    <mergeCell ref="H24:H26"/>
    <mergeCell ref="G13:G17"/>
    <mergeCell ref="G32:G34"/>
    <mergeCell ref="G38:G56"/>
    <mergeCell ref="H38:H40"/>
    <mergeCell ref="H41:H44"/>
    <mergeCell ref="H45:H51"/>
    <mergeCell ref="H52:H56"/>
    <mergeCell ref="G29:G31"/>
    <mergeCell ref="G35:G37"/>
    <mergeCell ref="G60:G63"/>
    <mergeCell ref="G57:G59"/>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Portatil1</dc:creator>
  <cp:keywords/>
  <dc:description/>
  <cp:lastModifiedBy>Portatil1</cp:lastModifiedBy>
  <dcterms:created xsi:type="dcterms:W3CDTF">2006-09-20T16:17:26Z</dcterms:created>
  <dcterms:modified xsi:type="dcterms:W3CDTF">2007-01-30T13:01:33Z</dcterms:modified>
  <cp:category/>
  <cp:version/>
  <cp:contentType/>
  <cp:contentStatus/>
</cp:coreProperties>
</file>